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Jose Luis\Desktop\"/>
    </mc:Choice>
  </mc:AlternateContent>
  <xr:revisionPtr revIDLastSave="0" documentId="8_{6688680E-4044-46CC-A46C-8A7D0A88B65B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LP Albalux" sheetId="1" r:id="rId1"/>
    <sheet name="PEDIDO" sheetId="2" r:id="rId2"/>
  </sheets>
  <definedNames>
    <definedName name="_xlnm.Print_Area" localSheetId="0">'LP Albalux'!$A$1:$J$191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29" i="2" l="1"/>
  <c r="J153" i="1"/>
  <c r="J152" i="1"/>
  <c r="J154" i="1"/>
  <c r="J155" i="1"/>
  <c r="J156" i="1"/>
  <c r="I18" i="2"/>
  <c r="J18" i="2" s="1"/>
  <c r="K18" i="2" s="1"/>
  <c r="L18" i="2"/>
  <c r="J19" i="1"/>
  <c r="L15" i="2"/>
  <c r="I15" i="2"/>
  <c r="J15" i="2" s="1"/>
  <c r="K15" i="2" s="1"/>
  <c r="J16" i="1"/>
  <c r="J153" i="2"/>
  <c r="K153" i="2" s="1"/>
  <c r="L153" i="2"/>
  <c r="J166" i="1"/>
  <c r="I151" i="2"/>
  <c r="J151" i="2" s="1"/>
  <c r="K151" i="2" s="1"/>
  <c r="I152" i="2"/>
  <c r="J152" i="2" s="1"/>
  <c r="K152" i="2" s="1"/>
  <c r="I143" i="2"/>
  <c r="J143" i="2" s="1"/>
  <c r="K143" i="2" s="1"/>
  <c r="I139" i="2"/>
  <c r="J139" i="2" s="1"/>
  <c r="K139" i="2" s="1"/>
  <c r="I140" i="2"/>
  <c r="J140" i="2" s="1"/>
  <c r="K140" i="2" s="1"/>
  <c r="I141" i="2"/>
  <c r="J141" i="2" s="1"/>
  <c r="K141" i="2" s="1"/>
  <c r="I142" i="2"/>
  <c r="J142" i="2" s="1"/>
  <c r="K142" i="2" s="1"/>
  <c r="I138" i="2"/>
  <c r="J138" i="2" s="1"/>
  <c r="K138" i="2" s="1"/>
  <c r="I124" i="2"/>
  <c r="J124" i="2" s="1"/>
  <c r="K124" i="2" s="1"/>
  <c r="I125" i="2"/>
  <c r="J125" i="2" s="1"/>
  <c r="K125" i="2" s="1"/>
  <c r="I126" i="2"/>
  <c r="J126" i="2" s="1"/>
  <c r="K126" i="2" s="1"/>
  <c r="I127" i="2"/>
  <c r="J127" i="2" s="1"/>
  <c r="K127" i="2" s="1"/>
  <c r="I128" i="2"/>
  <c r="J128" i="2" s="1"/>
  <c r="K128" i="2" s="1"/>
  <c r="I129" i="2"/>
  <c r="J129" i="2" s="1"/>
  <c r="K129" i="2" s="1"/>
  <c r="I123" i="2"/>
  <c r="J123" i="2" s="1"/>
  <c r="K123" i="2" s="1"/>
  <c r="I114" i="2"/>
  <c r="J114" i="2" s="1"/>
  <c r="K114" i="2" s="1"/>
  <c r="I115" i="2"/>
  <c r="J115" i="2" s="1"/>
  <c r="K115" i="2" s="1"/>
  <c r="I113" i="2"/>
  <c r="J113" i="2" s="1"/>
  <c r="K113" i="2" s="1"/>
  <c r="I99" i="2"/>
  <c r="J99" i="2" s="1"/>
  <c r="K99" i="2" s="1"/>
  <c r="I100" i="2"/>
  <c r="J100" i="2" s="1"/>
  <c r="K100" i="2" s="1"/>
  <c r="I101" i="2"/>
  <c r="J101" i="2" s="1"/>
  <c r="K101" i="2" s="1"/>
  <c r="I102" i="2"/>
  <c r="J102" i="2" s="1"/>
  <c r="K102" i="2" s="1"/>
  <c r="I103" i="2"/>
  <c r="J103" i="2" s="1"/>
  <c r="K103" i="2" s="1"/>
  <c r="I104" i="2"/>
  <c r="J104" i="2" s="1"/>
  <c r="K104" i="2" s="1"/>
  <c r="I105" i="2"/>
  <c r="J105" i="2" s="1"/>
  <c r="K105" i="2" s="1"/>
  <c r="I98" i="2"/>
  <c r="J98" i="2" s="1"/>
  <c r="K98" i="2" s="1"/>
  <c r="I74" i="2"/>
  <c r="J74" i="2" s="1"/>
  <c r="K74" i="2" s="1"/>
  <c r="I75" i="2"/>
  <c r="J75" i="2" s="1"/>
  <c r="K75" i="2" s="1"/>
  <c r="I76" i="2"/>
  <c r="J76" i="2" s="1"/>
  <c r="K76" i="2" s="1"/>
  <c r="I77" i="2"/>
  <c r="J77" i="2" s="1"/>
  <c r="K77" i="2" s="1"/>
  <c r="I78" i="2"/>
  <c r="J78" i="2" s="1"/>
  <c r="K78" i="2" s="1"/>
  <c r="I79" i="2"/>
  <c r="J79" i="2" s="1"/>
  <c r="K79" i="2" s="1"/>
  <c r="I80" i="2"/>
  <c r="J80" i="2" s="1"/>
  <c r="K80" i="2" s="1"/>
  <c r="I81" i="2"/>
  <c r="J81" i="2" s="1"/>
  <c r="K81" i="2" s="1"/>
  <c r="I82" i="2"/>
  <c r="J82" i="2" s="1"/>
  <c r="K82" i="2" s="1"/>
  <c r="I83" i="2"/>
  <c r="J83" i="2" s="1"/>
  <c r="K83" i="2" s="1"/>
  <c r="I84" i="2"/>
  <c r="J84" i="2" s="1"/>
  <c r="K84" i="2" s="1"/>
  <c r="I85" i="2"/>
  <c r="J85" i="2" s="1"/>
  <c r="K85" i="2" s="1"/>
  <c r="I86" i="2"/>
  <c r="J86" i="2" s="1"/>
  <c r="K86" i="2" s="1"/>
  <c r="I87" i="2"/>
  <c r="J87" i="2" s="1"/>
  <c r="K87" i="2" s="1"/>
  <c r="I88" i="2"/>
  <c r="J88" i="2" s="1"/>
  <c r="K88" i="2" s="1"/>
  <c r="I89" i="2"/>
  <c r="J89" i="2" s="1"/>
  <c r="K89" i="2" s="1"/>
  <c r="I90" i="2"/>
  <c r="J90" i="2" s="1"/>
  <c r="K90" i="2" s="1"/>
  <c r="I73" i="2"/>
  <c r="J73" i="2" s="1"/>
  <c r="K73" i="2" s="1"/>
  <c r="I58" i="2"/>
  <c r="J58" i="2" s="1"/>
  <c r="K58" i="2" s="1"/>
  <c r="I59" i="2"/>
  <c r="J59" i="2" s="1"/>
  <c r="K59" i="2" s="1"/>
  <c r="I60" i="2"/>
  <c r="J60" i="2" s="1"/>
  <c r="K60" i="2" s="1"/>
  <c r="I61" i="2"/>
  <c r="J61" i="2" s="1"/>
  <c r="K61" i="2" s="1"/>
  <c r="I62" i="2"/>
  <c r="J62" i="2" s="1"/>
  <c r="K62" i="2" s="1"/>
  <c r="I63" i="2"/>
  <c r="J63" i="2" s="1"/>
  <c r="K63" i="2" s="1"/>
  <c r="I64" i="2"/>
  <c r="J64" i="2" s="1"/>
  <c r="K64" i="2" s="1"/>
  <c r="I65" i="2"/>
  <c r="J65" i="2" s="1"/>
  <c r="K65" i="2" s="1"/>
  <c r="I57" i="2"/>
  <c r="J57" i="2" s="1"/>
  <c r="K57" i="2" s="1"/>
  <c r="I49" i="2"/>
  <c r="J49" i="2" s="1"/>
  <c r="K49" i="2" s="1"/>
  <c r="I48" i="2"/>
  <c r="J48" i="2" s="1"/>
  <c r="K48" i="2" s="1"/>
  <c r="I36" i="2"/>
  <c r="J36" i="2" s="1"/>
  <c r="K36" i="2" s="1"/>
  <c r="I37" i="2"/>
  <c r="J37" i="2" s="1"/>
  <c r="K37" i="2" s="1"/>
  <c r="I38" i="2"/>
  <c r="J38" i="2" s="1"/>
  <c r="K38" i="2" s="1"/>
  <c r="I39" i="2"/>
  <c r="J39" i="2" s="1"/>
  <c r="K39" i="2" s="1"/>
  <c r="I35" i="2"/>
  <c r="J35" i="2" s="1"/>
  <c r="K35" i="2" s="1"/>
  <c r="I16" i="2"/>
  <c r="J16" i="2" s="1"/>
  <c r="K16" i="2" s="1"/>
  <c r="I17" i="2"/>
  <c r="J17" i="2" s="1"/>
  <c r="K17" i="2" s="1"/>
  <c r="I19" i="2"/>
  <c r="J19" i="2" s="1"/>
  <c r="K19" i="2" s="1"/>
  <c r="I20" i="2"/>
  <c r="J20" i="2" s="1"/>
  <c r="K20" i="2" s="1"/>
  <c r="I21" i="2"/>
  <c r="J21" i="2" s="1"/>
  <c r="K21" i="2" s="1"/>
  <c r="I22" i="2"/>
  <c r="J22" i="2" s="1"/>
  <c r="K22" i="2" s="1"/>
  <c r="I23" i="2"/>
  <c r="J23" i="2" s="1"/>
  <c r="K23" i="2" s="1"/>
  <c r="I24" i="2"/>
  <c r="J24" i="2" s="1"/>
  <c r="K24" i="2" s="1"/>
  <c r="I25" i="2"/>
  <c r="J25" i="2" s="1"/>
  <c r="K25" i="2" s="1"/>
  <c r="I26" i="2"/>
  <c r="J26" i="2" s="1"/>
  <c r="K26" i="2" s="1"/>
  <c r="I27" i="2"/>
  <c r="J27" i="2" s="1"/>
  <c r="K27" i="2" s="1"/>
  <c r="I14" i="2"/>
  <c r="J14" i="2" s="1"/>
  <c r="K14" i="2" s="1"/>
  <c r="L151" i="2"/>
  <c r="L152" i="2"/>
  <c r="L139" i="2"/>
  <c r="L140" i="2"/>
  <c r="L141" i="2"/>
  <c r="L142" i="2"/>
  <c r="L143" i="2"/>
  <c r="L138" i="2"/>
  <c r="L124" i="2"/>
  <c r="L125" i="2"/>
  <c r="L126" i="2"/>
  <c r="L127" i="2"/>
  <c r="L128" i="2"/>
  <c r="L123" i="2"/>
  <c r="L114" i="2"/>
  <c r="L115" i="2"/>
  <c r="L113" i="2"/>
  <c r="L99" i="2"/>
  <c r="L100" i="2"/>
  <c r="L101" i="2"/>
  <c r="L102" i="2"/>
  <c r="L103" i="2"/>
  <c r="L104" i="2"/>
  <c r="L105" i="2"/>
  <c r="L98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73" i="2"/>
  <c r="L58" i="2"/>
  <c r="L59" i="2"/>
  <c r="L60" i="2"/>
  <c r="L61" i="2"/>
  <c r="L62" i="2"/>
  <c r="L63" i="2"/>
  <c r="L64" i="2"/>
  <c r="L65" i="2"/>
  <c r="L57" i="2"/>
  <c r="L49" i="2"/>
  <c r="L48" i="2"/>
  <c r="L36" i="2"/>
  <c r="L37" i="2"/>
  <c r="L38" i="2"/>
  <c r="L39" i="2"/>
  <c r="L35" i="2"/>
  <c r="L16" i="2"/>
  <c r="L17" i="2"/>
  <c r="L19" i="2"/>
  <c r="L20" i="2"/>
  <c r="L21" i="2"/>
  <c r="L22" i="2"/>
  <c r="L23" i="2"/>
  <c r="L24" i="2"/>
  <c r="L25" i="2"/>
  <c r="L26" i="2"/>
  <c r="L27" i="2"/>
  <c r="L14" i="2"/>
  <c r="A147" i="2"/>
  <c r="A134" i="2"/>
  <c r="A119" i="2"/>
  <c r="A109" i="2"/>
  <c r="A94" i="2"/>
  <c r="A69" i="2"/>
  <c r="A53" i="2"/>
  <c r="A44" i="2"/>
  <c r="A31" i="2"/>
  <c r="J37" i="1"/>
  <c r="J38" i="1"/>
  <c r="J106" i="1"/>
  <c r="J104" i="1"/>
  <c r="J90" i="1"/>
  <c r="J91" i="1"/>
  <c r="J92" i="1"/>
  <c r="L154" i="2" l="1"/>
  <c r="K50" i="2"/>
  <c r="L106" i="2"/>
  <c r="L50" i="2"/>
  <c r="L130" i="2"/>
  <c r="K106" i="2"/>
  <c r="K130" i="2"/>
  <c r="K40" i="2"/>
  <c r="K66" i="2"/>
  <c r="K116" i="2"/>
  <c r="L66" i="2"/>
  <c r="L116" i="2"/>
  <c r="L40" i="2"/>
  <c r="K91" i="2"/>
  <c r="L91" i="2"/>
  <c r="L28" i="2"/>
  <c r="K144" i="2"/>
  <c r="L144" i="2"/>
  <c r="K154" i="2"/>
  <c r="J85" i="1"/>
  <c r="J86" i="1"/>
  <c r="J82" i="1"/>
  <c r="J83" i="1"/>
  <c r="L157" i="2" l="1"/>
  <c r="K6" i="2" s="1"/>
  <c r="J56" i="1"/>
  <c r="J57" i="1"/>
  <c r="A160" i="1"/>
  <c r="J164" i="1"/>
  <c r="J165" i="1"/>
  <c r="J151" i="1"/>
  <c r="J129" i="1"/>
  <c r="J130" i="1"/>
  <c r="J131" i="1"/>
  <c r="J132" i="1"/>
  <c r="J133" i="1"/>
  <c r="J134" i="1"/>
  <c r="J128" i="1"/>
  <c r="J119" i="1"/>
  <c r="J120" i="1"/>
  <c r="J118" i="1"/>
  <c r="J105" i="1"/>
  <c r="J107" i="1"/>
  <c r="J108" i="1"/>
  <c r="J109" i="1"/>
  <c r="J110" i="1"/>
  <c r="J103" i="1"/>
  <c r="J80" i="1"/>
  <c r="J81" i="1"/>
  <c r="J84" i="1"/>
  <c r="J87" i="1"/>
  <c r="J88" i="1"/>
  <c r="J89" i="1"/>
  <c r="J93" i="1"/>
  <c r="J94" i="1"/>
  <c r="J95" i="1"/>
  <c r="J96" i="1"/>
  <c r="J79" i="1"/>
  <c r="J65" i="1"/>
  <c r="J66" i="1"/>
  <c r="J67" i="1"/>
  <c r="J68" i="1"/>
  <c r="J69" i="1"/>
  <c r="J70" i="1"/>
  <c r="J71" i="1"/>
  <c r="J72" i="1"/>
  <c r="J64" i="1"/>
  <c r="J39" i="1"/>
  <c r="J40" i="1"/>
  <c r="J25" i="1"/>
  <c r="J26" i="1"/>
  <c r="J27" i="1"/>
  <c r="J28" i="1"/>
  <c r="J36" i="1"/>
  <c r="J24" i="1"/>
  <c r="J23" i="1"/>
  <c r="J20" i="1"/>
  <c r="J18" i="1"/>
  <c r="J17" i="1"/>
  <c r="J15" i="1"/>
  <c r="A32" i="1" l="1"/>
  <c r="A52" i="1"/>
  <c r="A60" i="1" l="1"/>
  <c r="A75" i="1"/>
  <c r="A99" i="1"/>
  <c r="A114" i="1"/>
  <c r="A124" i="1"/>
  <c r="A147" i="1"/>
  <c r="J22" i="1" l="1"/>
  <c r="J21" i="1"/>
  <c r="K28" i="2" l="1"/>
  <c r="K156" i="2" s="1"/>
  <c r="K157" i="2" l="1"/>
  <c r="K15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Manuel Salazar</author>
    <author>MaNu</author>
  </authors>
  <commentList>
    <comment ref="B15" authorId="0" shapeId="0" xr:uid="{00000000-0006-0000-0000-000001000000}">
      <text/>
    </comment>
    <comment ref="B16" authorId="0" shapeId="0" xr:uid="{00000000-0006-0000-0000-000002000000}">
      <text/>
    </comment>
    <comment ref="B17" authorId="0" shapeId="0" xr:uid="{00000000-0006-0000-0000-000003000000}">
      <text/>
    </comment>
    <comment ref="B18" authorId="0" shapeId="0" xr:uid="{00000000-0006-0000-0000-000004000000}">
      <text/>
    </comment>
    <comment ref="B19" authorId="1" shapeId="0" xr:uid="{00000000-0006-0000-0000-000005000000}">
      <text/>
    </comment>
    <comment ref="B20" authorId="0" shapeId="0" xr:uid="{00000000-0006-0000-0000-000006000000}">
      <text/>
    </comment>
    <comment ref="B21" authorId="0" shapeId="0" xr:uid="{00000000-0006-0000-0000-000007000000}">
      <text/>
    </comment>
    <comment ref="B23" authorId="0" shapeId="0" xr:uid="{00000000-0006-0000-0000-000008000000}">
      <text/>
    </comment>
    <comment ref="B24" authorId="0" shapeId="0" xr:uid="{00000000-0006-0000-0000-000009000000}">
      <text/>
    </comment>
    <comment ref="B25" authorId="1" shapeId="0" xr:uid="{00000000-0006-0000-0000-00000A000000}">
      <text/>
    </comment>
    <comment ref="B26" authorId="0" shapeId="0" xr:uid="{00000000-0006-0000-0000-00000B000000}">
      <text/>
    </comment>
    <comment ref="B27" authorId="0" shapeId="0" xr:uid="{00000000-0006-0000-0000-00000C000000}">
      <text/>
    </comment>
    <comment ref="B28" authorId="1" shapeId="0" xr:uid="{00000000-0006-0000-0000-00000D000000}">
      <text/>
    </comment>
    <comment ref="B36" authorId="0" shapeId="0" xr:uid="{00000000-0006-0000-0000-00000E000000}">
      <text/>
    </comment>
    <comment ref="B39" authorId="1" shapeId="0" xr:uid="{00000000-0006-0000-0000-00000F000000}">
      <text/>
    </comment>
    <comment ref="B40" authorId="0" shapeId="0" xr:uid="{00000000-0006-0000-0000-000010000000}">
      <text/>
    </comment>
    <comment ref="B56" authorId="0" shapeId="0" xr:uid="{00000000-0006-0000-0000-000011000000}">
      <text/>
    </comment>
    <comment ref="B57" authorId="0" shapeId="0" xr:uid="{00000000-0006-0000-0000-000012000000}">
      <text/>
    </comment>
    <comment ref="B64" authorId="0" shapeId="0" xr:uid="{00000000-0006-0000-0000-000013000000}">
      <text/>
    </comment>
    <comment ref="B65" authorId="0" shapeId="0" xr:uid="{00000000-0006-0000-0000-000014000000}">
      <text/>
    </comment>
    <comment ref="B66" authorId="0" shapeId="0" xr:uid="{00000000-0006-0000-0000-000015000000}">
      <text/>
    </comment>
    <comment ref="B67" authorId="0" shapeId="0" xr:uid="{00000000-0006-0000-0000-000016000000}">
      <text/>
    </comment>
    <comment ref="B68" authorId="0" shapeId="0" xr:uid="{00000000-0006-0000-0000-000017000000}">
      <text/>
    </comment>
    <comment ref="B69" authorId="0" shapeId="0" xr:uid="{00000000-0006-0000-0000-000018000000}">
      <text/>
    </comment>
    <comment ref="B70" authorId="0" shapeId="0" xr:uid="{00000000-0006-0000-0000-000019000000}">
      <text/>
    </comment>
    <comment ref="B71" authorId="0" shapeId="0" xr:uid="{00000000-0006-0000-0000-00001A000000}">
      <text/>
    </comment>
    <comment ref="B72" authorId="0" shapeId="0" xr:uid="{00000000-0006-0000-0000-00001B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79" authorId="0" shapeId="0" xr:uid="{00000000-0006-0000-0000-00001C000000}">
      <text/>
    </comment>
    <comment ref="B80" authorId="0" shapeId="0" xr:uid="{00000000-0006-0000-0000-00001D000000}">
      <text/>
    </comment>
    <comment ref="B81" authorId="0" shapeId="0" xr:uid="{00000000-0006-0000-0000-00001E000000}">
      <text/>
    </comment>
    <comment ref="B84" authorId="0" shapeId="0" xr:uid="{00000000-0006-0000-0000-00001F000000}">
      <text/>
    </comment>
    <comment ref="B87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8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0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1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2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3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4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5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96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3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4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5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6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7" authorId="0" shapeId="0" xr:uid="{00000000-0006-0000-0000-00002E000000}">
      <text/>
    </comment>
    <comment ref="B108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09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0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18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8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29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0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1" authorId="0" shapeId="0" xr:uid="{00000000-0006-0000-0000-000036000000}">
      <text/>
    </comment>
    <comment ref="B132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33" authorId="0" shapeId="0" xr:uid="{00000000-0006-0000-0000-000038000000}">
      <text/>
    </comment>
    <comment ref="B134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1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3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4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56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B164" authorId="1" shapeId="0" xr:uid="{00000000-0006-0000-0000-00003E000000}">
      <text/>
    </comment>
    <comment ref="B165" authorId="1" shapeId="0" xr:uid="{00000000-0006-0000-0000-00003F000000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Manuel Salazar</author>
    <author>MaNu</author>
  </authors>
  <commentList>
    <comment ref="C14" authorId="0" shapeId="0" xr:uid="{00000000-0006-0000-0100-000001000000}">
      <text/>
    </comment>
    <comment ref="C15" authorId="0" shapeId="0" xr:uid="{00000000-0006-0000-0100-000002000000}">
      <text/>
    </comment>
    <comment ref="C16" authorId="0" shapeId="0" xr:uid="{00000000-0006-0000-0100-000003000000}">
      <text/>
    </comment>
    <comment ref="C17" authorId="0" shapeId="0" xr:uid="{00000000-0006-0000-0100-000004000000}">
      <text/>
    </comment>
    <comment ref="C18" authorId="1" shapeId="0" xr:uid="{00000000-0006-0000-0100-000005000000}">
      <text/>
    </comment>
    <comment ref="C19" authorId="0" shapeId="0" xr:uid="{00000000-0006-0000-0100-000006000000}">
      <text/>
    </comment>
    <comment ref="C20" authorId="0" shapeId="0" xr:uid="{00000000-0006-0000-0100-000007000000}">
      <text/>
    </comment>
    <comment ref="C22" authorId="0" shapeId="0" xr:uid="{00000000-0006-0000-0100-000008000000}">
      <text/>
    </comment>
    <comment ref="C23" authorId="0" shapeId="0" xr:uid="{00000000-0006-0000-0100-000009000000}">
      <text/>
    </comment>
    <comment ref="C24" authorId="1" shapeId="0" xr:uid="{00000000-0006-0000-0100-00000A000000}">
      <text/>
    </comment>
    <comment ref="C25" authorId="0" shapeId="0" xr:uid="{00000000-0006-0000-0100-00000B000000}">
      <text/>
    </comment>
    <comment ref="C26" authorId="0" shapeId="0" xr:uid="{00000000-0006-0000-0100-00000C000000}">
      <text/>
    </comment>
    <comment ref="C27" authorId="1" shapeId="0" xr:uid="{00000000-0006-0000-0100-00000D000000}">
      <text/>
    </comment>
    <comment ref="C35" authorId="0" shapeId="0" xr:uid="{00000000-0006-0000-0100-00000E000000}">
      <text/>
    </comment>
    <comment ref="C38" authorId="1" shapeId="0" xr:uid="{00000000-0006-0000-0100-00000F000000}">
      <text/>
    </comment>
    <comment ref="C39" authorId="0" shapeId="0" xr:uid="{00000000-0006-0000-0100-000010000000}">
      <text/>
    </comment>
    <comment ref="C48" authorId="0" shapeId="0" xr:uid="{00000000-0006-0000-0100-000011000000}">
      <text/>
    </comment>
    <comment ref="C49" authorId="0" shapeId="0" xr:uid="{00000000-0006-0000-0100-000012000000}">
      <text/>
    </comment>
    <comment ref="C57" authorId="0" shapeId="0" xr:uid="{00000000-0006-0000-0100-000013000000}">
      <text/>
    </comment>
    <comment ref="C58" authorId="0" shapeId="0" xr:uid="{00000000-0006-0000-0100-000014000000}">
      <text/>
    </comment>
    <comment ref="C59" authorId="0" shapeId="0" xr:uid="{00000000-0006-0000-0100-000015000000}">
      <text/>
    </comment>
    <comment ref="C60" authorId="0" shapeId="0" xr:uid="{00000000-0006-0000-0100-000016000000}">
      <text/>
    </comment>
    <comment ref="C61" authorId="0" shapeId="0" xr:uid="{00000000-0006-0000-0100-000017000000}">
      <text/>
    </comment>
    <comment ref="C62" authorId="0" shapeId="0" xr:uid="{00000000-0006-0000-0100-000018000000}">
      <text/>
    </comment>
    <comment ref="C63" authorId="0" shapeId="0" xr:uid="{00000000-0006-0000-0100-000019000000}">
      <text/>
    </comment>
    <comment ref="C64" authorId="0" shapeId="0" xr:uid="{00000000-0006-0000-0100-00001A000000}">
      <text/>
    </comment>
    <comment ref="C65" authorId="0" shapeId="0" xr:uid="{00000000-0006-0000-0100-00001B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73" authorId="0" shapeId="0" xr:uid="{00000000-0006-0000-0100-00001C000000}">
      <text/>
    </comment>
    <comment ref="C74" authorId="0" shapeId="0" xr:uid="{00000000-0006-0000-0100-00001D000000}">
      <text/>
    </comment>
    <comment ref="C75" authorId="0" shapeId="0" xr:uid="{00000000-0006-0000-0100-00001E000000}">
      <text/>
    </comment>
    <comment ref="C78" authorId="0" shapeId="0" xr:uid="{00000000-0006-0000-0100-00001F000000}">
      <text/>
    </comment>
    <comment ref="C81" authorId="0" shapeId="0" xr:uid="{00000000-0006-0000-0100-000020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2" authorId="0" shapeId="0" xr:uid="{00000000-0006-0000-0100-000021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3" authorId="0" shapeId="0" xr:uid="{00000000-0006-0000-0100-000022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4" authorId="0" shapeId="0" xr:uid="{00000000-0006-0000-0100-000023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0" shapeId="0" xr:uid="{00000000-0006-0000-0100-000024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6" authorId="0" shapeId="0" xr:uid="{00000000-0006-0000-0100-000025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7" authorId="0" shapeId="0" xr:uid="{00000000-0006-0000-0100-000026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8" authorId="0" shapeId="0" xr:uid="{00000000-0006-0000-0100-000027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9" authorId="0" shapeId="0" xr:uid="{00000000-0006-0000-0100-000028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0" authorId="0" shapeId="0" xr:uid="{00000000-0006-0000-0100-000029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8" authorId="0" shapeId="0" xr:uid="{00000000-0006-0000-0100-00002A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9" authorId="0" shapeId="0" xr:uid="{00000000-0006-0000-0100-00002B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0" authorId="0" shapeId="0" xr:uid="{00000000-0006-0000-0100-00002C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1" authorId="0" shapeId="0" xr:uid="{00000000-0006-0000-0100-00002D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2" authorId="0" shapeId="0" xr:uid="{00000000-0006-0000-0100-00002E000000}">
      <text/>
    </comment>
    <comment ref="C103" authorId="0" shapeId="0" xr:uid="{00000000-0006-0000-0100-00002F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4" authorId="0" shapeId="0" xr:uid="{00000000-0006-0000-0100-000030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5" authorId="0" shapeId="0" xr:uid="{00000000-0006-0000-0100-000031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3" authorId="0" shapeId="0" xr:uid="{00000000-0006-0000-0100-000032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3" authorId="0" shapeId="0" xr:uid="{00000000-0006-0000-0100-000033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4" authorId="0" shapeId="0" xr:uid="{00000000-0006-0000-0100-000034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5" authorId="0" shapeId="0" xr:uid="{00000000-0006-0000-0100-000035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6" authorId="0" shapeId="0" xr:uid="{00000000-0006-0000-0100-000036000000}">
      <text/>
    </comment>
    <comment ref="C127" authorId="0" shapeId="0" xr:uid="{00000000-0006-0000-0100-000037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8" authorId="0" shapeId="0" xr:uid="{00000000-0006-0000-0100-000038000000}">
      <text/>
    </comment>
    <comment ref="C129" authorId="0" shapeId="0" xr:uid="{00000000-0006-0000-0100-000039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8" authorId="0" shapeId="0" xr:uid="{00000000-0006-0000-0100-00003A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0" authorId="0" shapeId="0" xr:uid="{00000000-0006-0000-0100-00003B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1" authorId="0" shapeId="0" xr:uid="{00000000-0006-0000-0100-00003C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3" authorId="0" shapeId="0" xr:uid="{00000000-0006-0000-0100-00003D0000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1" authorId="1" shapeId="0" xr:uid="{00000000-0006-0000-0100-00003E000000}">
      <text/>
    </comment>
    <comment ref="C152" authorId="1" shapeId="0" xr:uid="{00000000-0006-0000-0100-00003F000000}">
      <text/>
    </comment>
  </commentList>
</comments>
</file>

<file path=xl/sharedStrings.xml><?xml version="1.0" encoding="utf-8"?>
<sst xmlns="http://schemas.openxmlformats.org/spreadsheetml/2006/main" count="1038" uniqueCount="227">
  <si>
    <t>Kilos</t>
  </si>
  <si>
    <t>Valor Unit.</t>
  </si>
  <si>
    <t>Productos</t>
  </si>
  <si>
    <t>Características</t>
  </si>
  <si>
    <t>Contenido</t>
  </si>
  <si>
    <t>Formato</t>
  </si>
  <si>
    <t>sin i.v.a.</t>
  </si>
  <si>
    <t>con i.v.a.</t>
  </si>
  <si>
    <t>Bidon</t>
  </si>
  <si>
    <t>bidon</t>
  </si>
  <si>
    <t>botella</t>
  </si>
  <si>
    <t>Ropas delicadas y piel sensible</t>
  </si>
  <si>
    <t>ml</t>
  </si>
  <si>
    <t>C.C.</t>
  </si>
  <si>
    <t>Suavizante textil</t>
  </si>
  <si>
    <t>Cloro Gel</t>
  </si>
  <si>
    <t>limpiador de baños clorado gel</t>
  </si>
  <si>
    <t>8,1</t>
  </si>
  <si>
    <t>Limpiador de superficies</t>
  </si>
  <si>
    <t xml:space="preserve">Desengrasante Hogar </t>
  </si>
  <si>
    <t>Eliminador de grasas</t>
  </si>
  <si>
    <t>Desengrasante  Hogar</t>
  </si>
  <si>
    <t>Eliminador de sarro</t>
  </si>
  <si>
    <t>Tazas de baño y teteras</t>
  </si>
  <si>
    <t>Cuerpo y manos</t>
  </si>
  <si>
    <t>Lavalozas</t>
  </si>
  <si>
    <t xml:space="preserve">Lavalozas </t>
  </si>
  <si>
    <t>Limpia y desengrasa</t>
  </si>
  <si>
    <t>Limpiavidrios</t>
  </si>
  <si>
    <t>Limpia sin dejar aureolas</t>
  </si>
  <si>
    <t>Shampoo alfombra</t>
  </si>
  <si>
    <t>Limpiador alfombras y tapices</t>
  </si>
  <si>
    <t>Limpia y desodoriza Pisos</t>
  </si>
  <si>
    <t>Peso</t>
  </si>
  <si>
    <t>Limpia a fondo</t>
  </si>
  <si>
    <t>Algicida</t>
  </si>
  <si>
    <t>Eliminador de algas</t>
  </si>
  <si>
    <t>Cloro Piscina granulado</t>
  </si>
  <si>
    <t>Sanitizante y algicida</t>
  </si>
  <si>
    <t>pote</t>
  </si>
  <si>
    <t>Cloro Piscina Tableta</t>
  </si>
  <si>
    <t>Decantador</t>
  </si>
  <si>
    <t xml:space="preserve">precipita turbiedad  </t>
  </si>
  <si>
    <t xml:space="preserve">Cloro Piscina Liquido </t>
  </si>
  <si>
    <t>Hipoclorito de sodio 10%</t>
  </si>
  <si>
    <t>23,2</t>
  </si>
  <si>
    <t>Pisos flotandes, duros y vitrificados</t>
  </si>
  <si>
    <t>Cera liquida</t>
  </si>
  <si>
    <t>Pisos duros</t>
  </si>
  <si>
    <t>Shampoo automovil</t>
  </si>
  <si>
    <t>Limpiador alta espuma</t>
  </si>
  <si>
    <t>Renovador de goma</t>
  </si>
  <si>
    <t>Renueva gomas y neumaticos</t>
  </si>
  <si>
    <t>Neumaticos y pisos de goma</t>
  </si>
  <si>
    <t>kg</t>
  </si>
  <si>
    <t>kgs</t>
  </si>
  <si>
    <t>lt</t>
  </si>
  <si>
    <t>lts</t>
  </si>
  <si>
    <t>und</t>
  </si>
  <si>
    <t>x caja</t>
  </si>
  <si>
    <t>Limpiavidrios con pistola</t>
  </si>
  <si>
    <t>Agua Destilada</t>
  </si>
  <si>
    <t>Radiadores, Planchas, etc.</t>
  </si>
  <si>
    <t>Desodorante Ambiental</t>
  </si>
  <si>
    <t>Deep Cleaning Action</t>
  </si>
  <si>
    <t>Balsamo de Ropa</t>
  </si>
  <si>
    <t>Desengrasante con pistola Hogar</t>
  </si>
  <si>
    <t>Abrillantador de Pisos Flotantes</t>
  </si>
  <si>
    <t xml:space="preserve">Limpiador de Pisos Flotantes </t>
  </si>
  <si>
    <t>Crema Pulidora</t>
  </si>
  <si>
    <t>Lavandería Hogar</t>
  </si>
  <si>
    <t>Cocina Hogar</t>
  </si>
  <si>
    <t>Superficies Hogar</t>
  </si>
  <si>
    <t>Baños Hogar</t>
  </si>
  <si>
    <t>Cloro Hogar</t>
  </si>
  <si>
    <t>Cloro Piscinas</t>
  </si>
  <si>
    <t>Automotriz</t>
  </si>
  <si>
    <t>Det. Líquido Tadea Energy Wash</t>
  </si>
  <si>
    <t>Lav. Automaticas y corrientes</t>
  </si>
  <si>
    <t>Det. Líquido Tadea Power Plus</t>
  </si>
  <si>
    <t>Albalux Chile Ltda. José Joaquín Prieto Oriente 4590 - San Miguel - Santiago - Chile</t>
  </si>
  <si>
    <t>Fono (56) 222 902 800 - www.albalux.cl / Res. SESMA Nº020998, 13 Dic. 1996</t>
  </si>
  <si>
    <t>01 - Habilitar edición para visualizar la imagen del producto</t>
  </si>
  <si>
    <t>02 - Posicionar Cursor sobre el nombre del producto</t>
  </si>
  <si>
    <t>Importante</t>
  </si>
  <si>
    <t>Rinde Por 3</t>
  </si>
  <si>
    <t>Lavalozas Ultra Concentrado</t>
  </si>
  <si>
    <t>Desengrasante Industrial</t>
  </si>
  <si>
    <t>Desinfectantes</t>
  </si>
  <si>
    <t>Alcohol Gel (Alpen Secret's)</t>
  </si>
  <si>
    <t>Limpiador desinfectante de manos</t>
  </si>
  <si>
    <t>Det. Líquido Tadea Clean Action</t>
  </si>
  <si>
    <t>Cloro 5% (Val)</t>
  </si>
  <si>
    <t>Cloro 5% (Arcadia)</t>
  </si>
  <si>
    <t>Cloro 2,5% (Luz)</t>
  </si>
  <si>
    <t>Limpia Pisos</t>
  </si>
  <si>
    <t>Limpia y desodoriza pisos</t>
  </si>
  <si>
    <t>Tadea - Línea Económica -</t>
  </si>
  <si>
    <t>Alto rendimiento, Ecológico</t>
  </si>
  <si>
    <t>Lista de Precios Público</t>
  </si>
  <si>
    <t>Institucionales</t>
  </si>
  <si>
    <t>Lavalozas Industrial</t>
  </si>
  <si>
    <t>Limpia y desengrasa profundamente</t>
  </si>
  <si>
    <t>Eliminador de grasas rebeldes</t>
  </si>
  <si>
    <t>sin IVA</t>
  </si>
  <si>
    <t>HS 7000 / Con Atomizador</t>
  </si>
  <si>
    <t>Limp. Multisuperficies 70% Alcohol - C/At.</t>
  </si>
  <si>
    <t>Det. Líquido Tadea</t>
  </si>
  <si>
    <t>Detergentes Líquidos para Lavar Ropa</t>
  </si>
  <si>
    <t>Det. Liquido Matic Ultra</t>
  </si>
  <si>
    <t>Det. Líquido Matic Ultra</t>
  </si>
  <si>
    <t>Det. Líquido Eco Active</t>
  </si>
  <si>
    <t>Det. Líquido Eco Hipoalergénico</t>
  </si>
  <si>
    <t>Codigo</t>
  </si>
  <si>
    <t>145-319-526</t>
  </si>
  <si>
    <t>145-319-527</t>
  </si>
  <si>
    <t>145-319-525</t>
  </si>
  <si>
    <t>145-319-489</t>
  </si>
  <si>
    <t>145-319-490</t>
  </si>
  <si>
    <t>145-319-517</t>
  </si>
  <si>
    <t>145-319-519</t>
  </si>
  <si>
    <t>145-325-521</t>
  </si>
  <si>
    <t>145-325-522</t>
  </si>
  <si>
    <t>145-325-523</t>
  </si>
  <si>
    <t>145-325-524</t>
  </si>
  <si>
    <t>145-154-516</t>
  </si>
  <si>
    <t>145-325-644</t>
  </si>
  <si>
    <t>145-325-614</t>
  </si>
  <si>
    <t>145-322-631</t>
  </si>
  <si>
    <t>145-310-602</t>
  </si>
  <si>
    <t>145-310-601</t>
  </si>
  <si>
    <t>145-310-603</t>
  </si>
  <si>
    <t>145-310-607</t>
  </si>
  <si>
    <t>145-310-501</t>
  </si>
  <si>
    <t>145-310-505</t>
  </si>
  <si>
    <t>145-310-503</t>
  </si>
  <si>
    <t>145-310-504</t>
  </si>
  <si>
    <t>145-310-506</t>
  </si>
  <si>
    <t>145-310-507</t>
  </si>
  <si>
    <t>145-322-485</t>
  </si>
  <si>
    <t>145-322-630</t>
  </si>
  <si>
    <t>145-322-627</t>
  </si>
  <si>
    <t>145-322-626</t>
  </si>
  <si>
    <t>145-322-493</t>
  </si>
  <si>
    <t>145-322-494</t>
  </si>
  <si>
    <t>145-301-638</t>
  </si>
  <si>
    <t>145-301-639</t>
  </si>
  <si>
    <t>145-304-496</t>
  </si>
  <si>
    <t>145-304-495</t>
  </si>
  <si>
    <t>145-304-529</t>
  </si>
  <si>
    <t>145-304-530</t>
  </si>
  <si>
    <t>145-451-368</t>
  </si>
  <si>
    <t>155-394-370</t>
  </si>
  <si>
    <t>155-394-369</t>
  </si>
  <si>
    <t>145-307-487</t>
  </si>
  <si>
    <t>145-307-498</t>
  </si>
  <si>
    <t>145-307-497</t>
  </si>
  <si>
    <t>145-307-500</t>
  </si>
  <si>
    <t>145-307-502</t>
  </si>
  <si>
    <t>145-307-651</t>
  </si>
  <si>
    <t>145-307-653</t>
  </si>
  <si>
    <t>145-301-636</t>
  </si>
  <si>
    <t>145-301-637</t>
  </si>
  <si>
    <t>145-301-641</t>
  </si>
  <si>
    <t>145-301-642</t>
  </si>
  <si>
    <t>145-301-643</t>
  </si>
  <si>
    <t>145-301-486</t>
  </si>
  <si>
    <t>145-310-608</t>
  </si>
  <si>
    <t>Limpia Pisos Primavera</t>
  </si>
  <si>
    <t>Limpia Pisos Lavanda</t>
  </si>
  <si>
    <t>145-322-617</t>
  </si>
  <si>
    <t>145-322-612</t>
  </si>
  <si>
    <t>145-322-611</t>
  </si>
  <si>
    <t>Limpia Pisos Bebé</t>
  </si>
  <si>
    <t>145-322-610</t>
  </si>
  <si>
    <t>145-322-624</t>
  </si>
  <si>
    <t>cc</t>
  </si>
  <si>
    <t>145-322-619</t>
  </si>
  <si>
    <t>Anti Tabaco</t>
  </si>
  <si>
    <t>145-304-510</t>
  </si>
  <si>
    <t>Brutus</t>
  </si>
  <si>
    <t>145-304-511</t>
  </si>
  <si>
    <t>Draco</t>
  </si>
  <si>
    <t>145-304-512</t>
  </si>
  <si>
    <t>Fresh</t>
  </si>
  <si>
    <t>145-304-513</t>
  </si>
  <si>
    <t>Jabon liquido Manzana</t>
  </si>
  <si>
    <t>Jabon liquido Mora</t>
  </si>
  <si>
    <t>145-304-593</t>
  </si>
  <si>
    <t>145-304-596</t>
  </si>
  <si>
    <t>145-304-598</t>
  </si>
  <si>
    <t>145-304-595</t>
  </si>
  <si>
    <t>145-319-488</t>
  </si>
  <si>
    <t>Detergente Líquido 4Matic</t>
  </si>
  <si>
    <t>Valor Unidad</t>
  </si>
  <si>
    <t>Valor desde 8   unidades (20% Menos)</t>
  </si>
  <si>
    <t>Valor desde 50 unidades (25% Menos)</t>
  </si>
  <si>
    <t>Solicitud de Pedido</t>
  </si>
  <si>
    <t>Nombre</t>
  </si>
  <si>
    <t>RUT</t>
  </si>
  <si>
    <t>Fecha</t>
  </si>
  <si>
    <t>Valor Neto</t>
  </si>
  <si>
    <t>Por Caja</t>
  </si>
  <si>
    <t>Total</t>
  </si>
  <si>
    <t>Neto</t>
  </si>
  <si>
    <t>Pedido</t>
  </si>
  <si>
    <t>x Caja</t>
  </si>
  <si>
    <t>Pedidos solo por Cajas</t>
  </si>
  <si>
    <t xml:space="preserve">Total Kilos  </t>
  </si>
  <si>
    <t xml:space="preserve">TOTAL  </t>
  </si>
  <si>
    <t xml:space="preserve">Sub Total Neto  </t>
  </si>
  <si>
    <t xml:space="preserve">IVA 19%  </t>
  </si>
  <si>
    <t xml:space="preserve">Total Bruto Pedido  </t>
  </si>
  <si>
    <t>Total Kg</t>
  </si>
  <si>
    <t>145-316-509</t>
  </si>
  <si>
    <t>Desengrasante Industrial HP-2000</t>
  </si>
  <si>
    <t>biodn</t>
  </si>
  <si>
    <t>Doypack</t>
  </si>
  <si>
    <t>Det. Liquido Matic Ultra Doypack</t>
  </si>
  <si>
    <t>Det. Líquido Boogie</t>
  </si>
  <si>
    <t>Detergente para Diluir</t>
  </si>
  <si>
    <t>Lista de Precios Rige desde 2 Mayo 2022</t>
  </si>
  <si>
    <t>145-319-528</t>
  </si>
  <si>
    <t>145-319-742</t>
  </si>
  <si>
    <t>125-331-198</t>
  </si>
  <si>
    <t>Lista de Precios Rige desde 1 Agosto 2023</t>
  </si>
  <si>
    <t>Última Emisión 01 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</si>
</sst>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(* #,##0_);_(* \(#,##0\);_(* &quot;-&quot;??_);_(@_)"/>
  </numFmts>
  <fonts count="4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1"/>
      <color theme="9" tint="-0.249977111117893"/>
      <name val="Calibri"/>
      <family val="2"/>
    </font>
    <font>
      <sz val="11"/>
      <color theme="8" tint="-0.249977111117893"/>
      <name val="Calibri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10"/>
      <color theme="8" tint="-0.249977111117893"/>
      <name val="Calibri"/>
      <family val="2"/>
    </font>
    <font>
      <sz val="10"/>
      <color theme="9" tint="-0.249977111117893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 tint="4.9989318521683403E-2"/>
      <name val="Calibri"/>
      <family val="2"/>
    </font>
    <font>
      <sz val="9"/>
      <color indexed="81"/>
      <name val="Tahoma"/>
      <family val="2"/>
    </font>
    <font>
      <i/>
      <sz val="16"/>
      <color theme="0"/>
      <name val="Calibri"/>
      <family val="2"/>
    </font>
    <font>
      <b/>
      <sz val="24"/>
      <color theme="0"/>
      <name val="Calibri"/>
      <family val="2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charset val="1"/>
      <scheme val="minor"/>
    </font>
    <font>
      <b/>
      <sz val="24"/>
      <color rgb="FF0070C0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3"/>
      <color rgb="FFFF0000"/>
      <name val="Calibri"/>
      <family val="2"/>
    </font>
    <font>
      <b/>
      <sz val="13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rgb="FF7030A0"/>
      <name val="Calibri"/>
      <family val="2"/>
    </font>
    <font>
      <b/>
      <sz val="24"/>
      <color rgb="FFFF0066"/>
      <name val="Calibri"/>
      <family val="2"/>
    </font>
    <font>
      <b/>
      <sz val="9"/>
      <color theme="1"/>
      <name val="Calibri"/>
      <family val="2"/>
      <scheme val="minor"/>
    </font>
    <font>
      <sz val="10"/>
      <color theme="4" tint="-0.249977111117893"/>
      <name val="Calibri"/>
      <family val="2"/>
      <charset val="1"/>
      <scheme val="minor"/>
    </font>
    <font>
      <b/>
      <sz val="2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charset val="1"/>
      <scheme val="minor"/>
    </font>
    <font>
      <b/>
      <sz val="10"/>
      <color theme="9" tint="-0.249977111117893"/>
      <name val="Calibri"/>
      <family val="2"/>
    </font>
    <font>
      <b/>
      <sz val="16"/>
      <color theme="0"/>
      <name val="Calibri"/>
      <family val="2"/>
      <scheme val="minor"/>
    </font>
    <font>
      <sz val="20"/>
      <color theme="0"/>
      <name val="Calibri"/>
      <family val="2"/>
      <charset val="1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3"/>
      <color theme="1"/>
      <name val="Calibri"/>
      <family val="2"/>
      <charset val="1"/>
      <scheme val="minor"/>
    </font>
    <font>
      <b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15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165" fontId="11" fillId="0" borderId="0" xfId="1" applyNumberFormat="1" applyFont="1" applyFill="1" applyBorder="1" applyAlignment="1">
      <alignment horizontal="left" vertical="center"/>
    </xf>
    <xf numFmtId="165" fontId="10" fillId="0" borderId="0" xfId="1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65" fontId="15" fillId="0" borderId="2" xfId="1" applyNumberFormat="1" applyFont="1" applyFill="1" applyBorder="1" applyAlignment="1">
      <alignment horizontal="left" vertical="center"/>
    </xf>
    <xf numFmtId="165" fontId="16" fillId="0" borderId="1" xfId="1" applyNumberFormat="1" applyFont="1" applyFill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7" fillId="0" borderId="1" xfId="0" applyFont="1" applyBorder="1"/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165" fontId="16" fillId="0" borderId="0" xfId="1" applyNumberFormat="1" applyFont="1" applyFill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28" fillId="0" borderId="0" xfId="0" applyFont="1" applyAlignment="1">
      <alignment horizontal="left" vertical="center"/>
    </xf>
    <xf numFmtId="165" fontId="15" fillId="0" borderId="0" xfId="1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165" fontId="34" fillId="0" borderId="2" xfId="0" applyNumberFormat="1" applyFont="1" applyBorder="1"/>
    <xf numFmtId="0" fontId="26" fillId="0" borderId="0" xfId="0" applyFont="1"/>
    <xf numFmtId="0" fontId="27" fillId="0" borderId="0" xfId="0" applyFont="1" applyAlignment="1">
      <alignment vertical="center"/>
    </xf>
    <xf numFmtId="0" fontId="38" fillId="0" borderId="0" xfId="0" applyFont="1"/>
    <xf numFmtId="0" fontId="13" fillId="0" borderId="10" xfId="0" applyFont="1" applyBorder="1" applyAlignment="1">
      <alignment horizontal="left" vertical="center"/>
    </xf>
    <xf numFmtId="0" fontId="38" fillId="0" borderId="1" xfId="0" applyFont="1" applyBorder="1"/>
    <xf numFmtId="0" fontId="13" fillId="0" borderId="9" xfId="0" applyFont="1" applyBorder="1" applyAlignment="1">
      <alignment horizontal="left" vertical="center"/>
    </xf>
    <xf numFmtId="0" fontId="17" fillId="0" borderId="10" xfId="0" applyFont="1" applyBorder="1"/>
    <xf numFmtId="0" fontId="38" fillId="0" borderId="2" xfId="0" applyFont="1" applyBorder="1"/>
    <xf numFmtId="0" fontId="38" fillId="7" borderId="2" xfId="0" applyFont="1" applyFill="1" applyBorder="1"/>
    <xf numFmtId="0" fontId="13" fillId="7" borderId="10" xfId="0" applyFont="1" applyFill="1" applyBorder="1" applyAlignment="1">
      <alignment horizontal="left" vertical="center"/>
    </xf>
    <xf numFmtId="0" fontId="13" fillId="7" borderId="1" xfId="0" applyFont="1" applyFill="1" applyBorder="1" applyAlignment="1">
      <alignment horizontal="left" vertical="center"/>
    </xf>
    <xf numFmtId="0" fontId="14" fillId="7" borderId="1" xfId="0" applyFont="1" applyFill="1" applyBorder="1" applyAlignment="1">
      <alignment horizontal="left" vertical="center"/>
    </xf>
    <xf numFmtId="165" fontId="15" fillId="7" borderId="2" xfId="1" applyNumberFormat="1" applyFont="1" applyFill="1" applyBorder="1" applyAlignment="1">
      <alignment horizontal="left" vertical="center"/>
    </xf>
    <xf numFmtId="165" fontId="40" fillId="7" borderId="1" xfId="1" applyNumberFormat="1" applyFont="1" applyFill="1" applyBorder="1" applyAlignment="1">
      <alignment horizontal="left" vertical="center"/>
    </xf>
    <xf numFmtId="0" fontId="2" fillId="0" borderId="0" xfId="0" applyFont="1"/>
    <xf numFmtId="0" fontId="37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7" fillId="0" borderId="1" xfId="0" applyFont="1" applyBorder="1"/>
    <xf numFmtId="0" fontId="37" fillId="0" borderId="5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0" fillId="0" borderId="2" xfId="0" applyBorder="1"/>
    <xf numFmtId="165" fontId="0" fillId="0" borderId="2" xfId="0" applyNumberFormat="1" applyBorder="1"/>
    <xf numFmtId="0" fontId="43" fillId="7" borderId="1" xfId="0" applyFont="1" applyFill="1" applyBorder="1"/>
    <xf numFmtId="0" fontId="38" fillId="0" borderId="0" xfId="0" applyFont="1" applyAlignment="1">
      <alignment horizontal="center"/>
    </xf>
    <xf numFmtId="165" fontId="43" fillId="7" borderId="1" xfId="0" applyNumberFormat="1" applyFont="1" applyFill="1" applyBorder="1"/>
    <xf numFmtId="165" fontId="0" fillId="7" borderId="1" xfId="0" applyNumberFormat="1" applyFill="1" applyBorder="1"/>
    <xf numFmtId="165" fontId="45" fillId="7" borderId="1" xfId="0" applyNumberFormat="1" applyFont="1" applyFill="1" applyBorder="1"/>
    <xf numFmtId="0" fontId="37" fillId="7" borderId="1" xfId="0" applyFont="1" applyFill="1" applyBorder="1"/>
    <xf numFmtId="165" fontId="40" fillId="0" borderId="1" xfId="1" applyNumberFormat="1" applyFont="1" applyFill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17" fontId="25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30" fillId="2" borderId="0" xfId="0" applyFont="1" applyFill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17" fontId="31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29" fillId="2" borderId="0" xfId="0" applyFont="1" applyFill="1" applyAlignment="1">
      <alignment horizontal="left" vertical="center"/>
    </xf>
    <xf numFmtId="0" fontId="3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17" fontId="22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7" fontId="32" fillId="0" borderId="0" xfId="0" applyNumberFormat="1" applyFont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37" fillId="7" borderId="1" xfId="0" applyFont="1" applyFill="1" applyBorder="1" applyAlignment="1">
      <alignment horizontal="right"/>
    </xf>
    <xf numFmtId="0" fontId="23" fillId="7" borderId="1" xfId="0" applyFont="1" applyFill="1" applyBorder="1" applyAlignment="1">
      <alignment horizontal="right"/>
    </xf>
    <xf numFmtId="0" fontId="46" fillId="7" borderId="13" xfId="0" applyFont="1" applyFill="1" applyBorder="1" applyAlignment="1">
      <alignment horizontal="center" vertical="center"/>
    </xf>
    <xf numFmtId="0" fontId="46" fillId="7" borderId="2" xfId="0" applyFont="1" applyFill="1" applyBorder="1" applyAlignment="1">
      <alignment horizontal="center" vertical="center"/>
    </xf>
    <xf numFmtId="165" fontId="44" fillId="7" borderId="1" xfId="1" applyNumberFormat="1" applyFont="1" applyFill="1" applyBorder="1" applyAlignment="1">
      <alignment horizontal="right" vertical="center"/>
    </xf>
    <xf numFmtId="0" fontId="37" fillId="0" borderId="1" xfId="0" applyFont="1" applyBorder="1" applyAlignment="1">
      <alignment horizontal="left"/>
    </xf>
    <xf numFmtId="0" fontId="42" fillId="8" borderId="0" xfId="0" applyFont="1" applyFill="1" applyAlignment="1">
      <alignment horizontal="center" vertical="center"/>
    </xf>
    <xf numFmtId="0" fontId="41" fillId="8" borderId="0" xfId="0" applyFont="1" applyFill="1" applyAlignment="1">
      <alignment horizontal="right" vertical="center"/>
    </xf>
    <xf numFmtId="0" fontId="38" fillId="7" borderId="9" xfId="0" applyFont="1" applyFill="1" applyBorder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38" fillId="0" borderId="9" xfId="0" applyFont="1" applyBorder="1" applyAlignment="1" applyProtection="1">
      <alignment horizontal="center"/>
      <protection locked="0"/>
    </xf>
    <xf numFmtId="0" fontId="38" fillId="0" borderId="2" xfId="0" applyFont="1" applyBorder="1" applyAlignment="1" applyProtection="1">
      <alignment horizontal="center"/>
      <protection locked="0"/>
    </xf>
    <xf numFmtId="0" fontId="38" fillId="0" borderId="1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left"/>
      <protection locked="0"/>
    </xf>
    <xf numFmtId="0" fontId="24" fillId="0" borderId="1" xfId="0" applyFont="1" applyBorder="1" applyAlignment="1" applyProtection="1">
      <alignment horizontal="left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33CCCC"/>
      <color rgb="FFFF66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47" Type="http://schemas.openxmlformats.org/officeDocument/2006/relationships/image" Target="../media/image51.jpeg"/><Relationship Id="rId50" Type="http://schemas.openxmlformats.org/officeDocument/2006/relationships/image" Target="../media/image54.jpeg"/><Relationship Id="rId55" Type="http://schemas.openxmlformats.org/officeDocument/2006/relationships/image" Target="../media/image59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3" Type="http://schemas.openxmlformats.org/officeDocument/2006/relationships/image" Target="../media/image57.jpeg"/><Relationship Id="rId58" Type="http://schemas.openxmlformats.org/officeDocument/2006/relationships/image" Target="../media/image62.jpeg"/><Relationship Id="rId5" Type="http://schemas.openxmlformats.org/officeDocument/2006/relationships/image" Target="../media/image9.jpeg"/><Relationship Id="rId19" Type="http://schemas.openxmlformats.org/officeDocument/2006/relationships/image" Target="../media/image23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48" Type="http://schemas.openxmlformats.org/officeDocument/2006/relationships/image" Target="../media/image52.jpeg"/><Relationship Id="rId56" Type="http://schemas.openxmlformats.org/officeDocument/2006/relationships/image" Target="../media/image60.jpeg"/><Relationship Id="rId8" Type="http://schemas.openxmlformats.org/officeDocument/2006/relationships/image" Target="../media/image12.jpeg"/><Relationship Id="rId51" Type="http://schemas.openxmlformats.org/officeDocument/2006/relationships/image" Target="../media/image55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46" Type="http://schemas.openxmlformats.org/officeDocument/2006/relationships/image" Target="../media/image50.jpe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Relationship Id="rId54" Type="http://schemas.openxmlformats.org/officeDocument/2006/relationships/image" Target="../media/image58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49" Type="http://schemas.openxmlformats.org/officeDocument/2006/relationships/image" Target="../media/image53.jpeg"/><Relationship Id="rId57" Type="http://schemas.openxmlformats.org/officeDocument/2006/relationships/image" Target="../media/image61.jpeg"/><Relationship Id="rId10" Type="http://schemas.openxmlformats.org/officeDocument/2006/relationships/image" Target="../media/image14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52" Type="http://schemas.openxmlformats.org/officeDocument/2006/relationships/image" Target="../media/image56.jpeg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jpeg"/><Relationship Id="rId18" Type="http://schemas.openxmlformats.org/officeDocument/2006/relationships/image" Target="../media/image14.jpeg"/><Relationship Id="rId26" Type="http://schemas.openxmlformats.org/officeDocument/2006/relationships/image" Target="../media/image20.jpeg"/><Relationship Id="rId39" Type="http://schemas.openxmlformats.org/officeDocument/2006/relationships/image" Target="../media/image33.jpeg"/><Relationship Id="rId21" Type="http://schemas.openxmlformats.org/officeDocument/2006/relationships/image" Target="../media/image16.jpeg"/><Relationship Id="rId34" Type="http://schemas.openxmlformats.org/officeDocument/2006/relationships/image" Target="../media/image28.jpeg"/><Relationship Id="rId42" Type="http://schemas.openxmlformats.org/officeDocument/2006/relationships/image" Target="../media/image36.jpeg"/><Relationship Id="rId47" Type="http://schemas.openxmlformats.org/officeDocument/2006/relationships/image" Target="../media/image41.jpeg"/><Relationship Id="rId50" Type="http://schemas.openxmlformats.org/officeDocument/2006/relationships/image" Target="../media/image44.jpeg"/><Relationship Id="rId55" Type="http://schemas.openxmlformats.org/officeDocument/2006/relationships/image" Target="../media/image56.jpeg"/><Relationship Id="rId7" Type="http://schemas.openxmlformats.org/officeDocument/2006/relationships/image" Target="../media/image60.jpeg"/><Relationship Id="rId2" Type="http://schemas.openxmlformats.org/officeDocument/2006/relationships/image" Target="../media/image7.jpeg"/><Relationship Id="rId16" Type="http://schemas.openxmlformats.org/officeDocument/2006/relationships/image" Target="../media/image12.jpeg"/><Relationship Id="rId29" Type="http://schemas.openxmlformats.org/officeDocument/2006/relationships/image" Target="../media/image23.jpeg"/><Relationship Id="rId11" Type="http://schemas.openxmlformats.org/officeDocument/2006/relationships/image" Target="../media/image52.jpeg"/><Relationship Id="rId24" Type="http://schemas.openxmlformats.org/officeDocument/2006/relationships/image" Target="../media/image47.jpeg"/><Relationship Id="rId32" Type="http://schemas.openxmlformats.org/officeDocument/2006/relationships/image" Target="../media/image26.jpeg"/><Relationship Id="rId37" Type="http://schemas.openxmlformats.org/officeDocument/2006/relationships/image" Target="../media/image31.jpeg"/><Relationship Id="rId40" Type="http://schemas.openxmlformats.org/officeDocument/2006/relationships/image" Target="../media/image34.jpeg"/><Relationship Id="rId45" Type="http://schemas.openxmlformats.org/officeDocument/2006/relationships/image" Target="../media/image39.jpeg"/><Relationship Id="rId53" Type="http://schemas.openxmlformats.org/officeDocument/2006/relationships/image" Target="../media/image49.jpeg"/><Relationship Id="rId58" Type="http://schemas.openxmlformats.org/officeDocument/2006/relationships/image" Target="../media/image62.jpeg"/><Relationship Id="rId5" Type="http://schemas.openxmlformats.org/officeDocument/2006/relationships/image" Target="../media/image10.jpeg"/><Relationship Id="rId19" Type="http://schemas.openxmlformats.org/officeDocument/2006/relationships/image" Target="../media/image48.jpeg"/><Relationship Id="rId4" Type="http://schemas.openxmlformats.org/officeDocument/2006/relationships/image" Target="../media/image9.jpeg"/><Relationship Id="rId9" Type="http://schemas.openxmlformats.org/officeDocument/2006/relationships/image" Target="../media/image58.jpeg"/><Relationship Id="rId14" Type="http://schemas.openxmlformats.org/officeDocument/2006/relationships/image" Target="../media/image50.jpeg"/><Relationship Id="rId22" Type="http://schemas.openxmlformats.org/officeDocument/2006/relationships/image" Target="../media/image17.jpeg"/><Relationship Id="rId27" Type="http://schemas.openxmlformats.org/officeDocument/2006/relationships/image" Target="../media/image21.jpeg"/><Relationship Id="rId30" Type="http://schemas.openxmlformats.org/officeDocument/2006/relationships/image" Target="../media/image24.jpeg"/><Relationship Id="rId35" Type="http://schemas.openxmlformats.org/officeDocument/2006/relationships/image" Target="../media/image29.jpeg"/><Relationship Id="rId43" Type="http://schemas.openxmlformats.org/officeDocument/2006/relationships/image" Target="../media/image37.jpeg"/><Relationship Id="rId48" Type="http://schemas.openxmlformats.org/officeDocument/2006/relationships/image" Target="../media/image42.jpeg"/><Relationship Id="rId56" Type="http://schemas.openxmlformats.org/officeDocument/2006/relationships/image" Target="../media/image61.jpeg"/><Relationship Id="rId8" Type="http://schemas.openxmlformats.org/officeDocument/2006/relationships/image" Target="../media/image57.jpeg"/><Relationship Id="rId51" Type="http://schemas.openxmlformats.org/officeDocument/2006/relationships/image" Target="../media/image45.jpeg"/><Relationship Id="rId3" Type="http://schemas.openxmlformats.org/officeDocument/2006/relationships/image" Target="../media/image8.jpeg"/><Relationship Id="rId12" Type="http://schemas.openxmlformats.org/officeDocument/2006/relationships/image" Target="../media/image54.jpeg"/><Relationship Id="rId17" Type="http://schemas.openxmlformats.org/officeDocument/2006/relationships/image" Target="../media/image13.jpeg"/><Relationship Id="rId25" Type="http://schemas.openxmlformats.org/officeDocument/2006/relationships/image" Target="../media/image19.jpeg"/><Relationship Id="rId33" Type="http://schemas.openxmlformats.org/officeDocument/2006/relationships/image" Target="../media/image27.jpeg"/><Relationship Id="rId38" Type="http://schemas.openxmlformats.org/officeDocument/2006/relationships/image" Target="../media/image32.jpeg"/><Relationship Id="rId46" Type="http://schemas.openxmlformats.org/officeDocument/2006/relationships/image" Target="../media/image40.jpeg"/><Relationship Id="rId20" Type="http://schemas.openxmlformats.org/officeDocument/2006/relationships/image" Target="../media/image15.jpeg"/><Relationship Id="rId41" Type="http://schemas.openxmlformats.org/officeDocument/2006/relationships/image" Target="../media/image35.jpeg"/><Relationship Id="rId54" Type="http://schemas.openxmlformats.org/officeDocument/2006/relationships/image" Target="../media/image55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5" Type="http://schemas.openxmlformats.org/officeDocument/2006/relationships/image" Target="../media/image51.jpeg"/><Relationship Id="rId23" Type="http://schemas.openxmlformats.org/officeDocument/2006/relationships/image" Target="../media/image18.jpeg"/><Relationship Id="rId28" Type="http://schemas.openxmlformats.org/officeDocument/2006/relationships/image" Target="../media/image22.jpeg"/><Relationship Id="rId36" Type="http://schemas.openxmlformats.org/officeDocument/2006/relationships/image" Target="../media/image30.jpeg"/><Relationship Id="rId49" Type="http://schemas.openxmlformats.org/officeDocument/2006/relationships/image" Target="../media/image43.jpeg"/><Relationship Id="rId57" Type="http://schemas.openxmlformats.org/officeDocument/2006/relationships/image" Target="../media/image5.jpeg"/><Relationship Id="rId10" Type="http://schemas.openxmlformats.org/officeDocument/2006/relationships/image" Target="../media/image59.jpeg"/><Relationship Id="rId31" Type="http://schemas.openxmlformats.org/officeDocument/2006/relationships/image" Target="../media/image25.jpeg"/><Relationship Id="rId44" Type="http://schemas.openxmlformats.org/officeDocument/2006/relationships/image" Target="../media/image38.jpeg"/><Relationship Id="rId52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119059</xdr:colOff>
      <xdr:row>1</xdr:row>
      <xdr:rowOff>0</xdr:rowOff>
    </xdr:from>
    <xdr:to>
      <xdr:col>1</xdr:col>
      <xdr:colOff>1212621</xdr:colOff>
      <xdr:row>4</xdr:row>
      <xdr:rowOff>127000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59" y="190500"/>
          <a:ext cx="17047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500053</xdr:colOff>
      <xdr:row>42</xdr:row>
      <xdr:rowOff>15860</xdr:rowOff>
    </xdr:from>
    <xdr:to>
      <xdr:col>7</xdr:col>
      <xdr:colOff>317491</xdr:colOff>
      <xdr:row>45</xdr:row>
      <xdr:rowOff>101585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1" y="8421673"/>
          <a:ext cx="5048250" cy="657225"/>
        </a:xfrm>
        <a:prstGeom prst="rect">
          <a:avLst/>
        </a:prstGeom>
      </xdr:spPr>
    </xdr:pic>
    <xdr:clientData/>
  </xdr:twoCellAnchor>
  <xdr:twoCellAnchor editAs="oneCell">
    <xdr:from>
      <xdr:col>6</xdr:col>
      <xdr:colOff>325439</xdr:colOff>
      <xdr:row>45</xdr:row>
      <xdr:rowOff>190484</xdr:rowOff>
    </xdr:from>
    <xdr:to>
      <xdr:col>9</xdr:col>
      <xdr:colOff>297172</xdr:colOff>
      <xdr:row>49</xdr:row>
      <xdr:rowOff>39671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1210405-01B0-49C2-9BD8-EF96483D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564" y="9167797"/>
          <a:ext cx="1178233" cy="61118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182563</xdr:rowOff>
    </xdr:from>
    <xdr:to>
      <xdr:col>9</xdr:col>
      <xdr:colOff>305109</xdr:colOff>
      <xdr:row>144</xdr:row>
      <xdr:rowOff>31750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82DCA6E-C69B-4031-9A3C-E87174DC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4689" y="30964188"/>
          <a:ext cx="1178233" cy="611187"/>
        </a:xfrm>
        <a:prstGeom prst="rect">
          <a:avLst/>
        </a:prstGeom>
      </xdr:spPr>
    </xdr:pic>
    <xdr:clientData/>
  </xdr:twoCellAnchor>
  <xdr:twoCellAnchor editAs="oneCell">
    <xdr:from>
      <xdr:col>6</xdr:col>
      <xdr:colOff>327025</xdr:colOff>
      <xdr:row>186</xdr:row>
      <xdr:rowOff>176213</xdr:rowOff>
    </xdr:from>
    <xdr:to>
      <xdr:col>9</xdr:col>
      <xdr:colOff>298758</xdr:colOff>
      <xdr:row>190</xdr:row>
      <xdr:rowOff>25400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07D889-0742-4972-AE21-073299C8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150" y="38625463"/>
          <a:ext cx="1178233" cy="6111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103184</xdr:colOff>
      <xdr:row>0</xdr:row>
      <xdr:rowOff>63504</xdr:rowOff>
    </xdr:from>
    <xdr:to>
      <xdr:col>2</xdr:col>
      <xdr:colOff>680809</xdr:colOff>
      <xdr:row>3</xdr:row>
      <xdr:rowOff>150817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48C5FB-C5CF-4C0B-8DF4-C041D85C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" y="63504"/>
          <a:ext cx="1704750" cy="86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</xdr:colOff>
      <xdr:row>154</xdr:row>
      <xdr:rowOff>128588</xdr:rowOff>
    </xdr:from>
    <xdr:to>
      <xdr:col>2</xdr:col>
      <xdr:colOff>92383</xdr:colOff>
      <xdr:row>157</xdr:row>
      <xdr:rowOff>168275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A4B1F4-3DA3-43ED-ADD3-4A399086B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" y="37117338"/>
          <a:ext cx="1178233" cy="611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92"/>
  <sheetViews>
    <sheetView showGridLines="0" tabSelected="1" topLeftCell="A67" zoomScale="120" zoomScaleNormal="120" zoomScaleSheetLayoutView="90" workbookViewId="0">
      <selection activeCell="J28" sqref="J28"/>
    </sheetView>
  </sheetViews>
  <sheetFormatPr baseColWidth="10" defaultRowHeight="15" x14ac:dyDescent="0.25"/>
  <cols>
    <col min="1" max="1" width="9.140625" style="36" customWidth="1"/>
    <col min="2" max="2" width="26.85546875" customWidth="1"/>
    <col min="3" max="3" width="30.7109375" customWidth="1"/>
    <col min="4" max="4" width="4.5703125" customWidth="1"/>
    <col min="5" max="5" width="4.140625" customWidth="1"/>
    <col min="6" max="6" width="7.140625" customWidth="1"/>
    <col min="7" max="7" width="5" customWidth="1"/>
    <col min="8" max="8" width="5.140625" customWidth="1"/>
    <col min="9" max="10" width="8" customWidth="1"/>
  </cols>
  <sheetData>
    <row r="1" spans="1:10" x14ac:dyDescent="0.25">
      <c r="C1" s="83" t="s">
        <v>226</v>
      </c>
      <c r="D1" s="83"/>
      <c r="E1" s="83"/>
      <c r="F1" s="83"/>
      <c r="G1" s="83"/>
      <c r="H1" s="83"/>
      <c r="I1" s="83"/>
      <c r="J1" s="83"/>
    </row>
    <row r="2" spans="1:10" ht="31.5" x14ac:dyDescent="0.5">
      <c r="A2" s="77"/>
      <c r="B2" s="77"/>
      <c r="C2" s="85" t="s">
        <v>99</v>
      </c>
      <c r="D2" s="85"/>
      <c r="E2" s="85"/>
      <c r="F2" s="85"/>
      <c r="G2" s="85"/>
      <c r="H2" s="85"/>
      <c r="I2" s="85"/>
      <c r="J2" s="85"/>
    </row>
    <row r="3" spans="1:10" x14ac:dyDescent="0.25">
      <c r="A3" s="77"/>
      <c r="B3" s="77"/>
      <c r="C3" s="86" t="s">
        <v>80</v>
      </c>
      <c r="D3" s="87"/>
      <c r="E3" s="87"/>
      <c r="F3" s="87"/>
      <c r="G3" s="87"/>
      <c r="H3" s="87"/>
      <c r="I3" s="87"/>
      <c r="J3" s="87"/>
    </row>
    <row r="4" spans="1:10" x14ac:dyDescent="0.25">
      <c r="A4" s="77"/>
      <c r="B4" s="77"/>
      <c r="C4" s="87" t="s">
        <v>81</v>
      </c>
      <c r="D4" s="87"/>
      <c r="E4" s="87"/>
      <c r="F4" s="87"/>
      <c r="G4" s="87"/>
      <c r="H4" s="87"/>
      <c r="I4" s="87"/>
      <c r="J4" s="87"/>
    </row>
    <row r="5" spans="1:10" x14ac:dyDescent="0.25">
      <c r="A5" s="77"/>
      <c r="B5" s="77"/>
      <c r="C5" s="88"/>
      <c r="D5" s="88"/>
      <c r="E5" s="88"/>
      <c r="F5" s="88"/>
      <c r="G5" s="88"/>
      <c r="H5" s="88"/>
      <c r="I5" s="88"/>
      <c r="J5" s="88"/>
    </row>
    <row r="7" spans="1:10" ht="23.25" customHeight="1" x14ac:dyDescent="0.25">
      <c r="A7" s="78" t="s">
        <v>84</v>
      </c>
      <c r="B7" s="78"/>
      <c r="C7" s="84" t="s">
        <v>82</v>
      </c>
      <c r="D7" s="84"/>
      <c r="E7" s="84"/>
      <c r="F7" s="84"/>
      <c r="G7" s="84"/>
      <c r="H7" s="84"/>
      <c r="I7" s="84"/>
      <c r="J7" s="84"/>
    </row>
    <row r="8" spans="1:10" ht="17.25" customHeight="1" x14ac:dyDescent="0.25">
      <c r="A8" s="78"/>
      <c r="B8" s="78"/>
      <c r="C8" s="84" t="s">
        <v>83</v>
      </c>
      <c r="D8" s="84"/>
      <c r="E8" s="84"/>
      <c r="F8" s="84"/>
      <c r="G8" s="84"/>
      <c r="H8" s="84"/>
      <c r="I8" s="84"/>
      <c r="J8" s="84"/>
    </row>
    <row r="9" spans="1:10" ht="31.5" x14ac:dyDescent="0.25">
      <c r="A9" s="76" t="s">
        <v>70</v>
      </c>
      <c r="B9" s="76"/>
      <c r="C9" s="76"/>
      <c r="D9" s="76"/>
      <c r="E9" s="76"/>
      <c r="F9" s="76"/>
      <c r="G9" s="76"/>
      <c r="H9" s="76"/>
      <c r="I9" s="76"/>
      <c r="J9" s="76"/>
    </row>
    <row r="10" spans="1:10" ht="21" x14ac:dyDescent="0.25">
      <c r="A10" s="75" t="s">
        <v>225</v>
      </c>
      <c r="B10" s="75"/>
      <c r="C10" s="75"/>
      <c r="D10" s="75"/>
      <c r="E10" s="75"/>
      <c r="F10" s="75"/>
      <c r="G10" s="75"/>
      <c r="H10" s="75"/>
      <c r="I10" s="75"/>
      <c r="J10" s="75"/>
    </row>
    <row r="11" spans="1:10" x14ac:dyDescent="0.25">
      <c r="B11" s="1"/>
      <c r="C11" s="1"/>
      <c r="D11" s="1"/>
      <c r="E11" s="1"/>
      <c r="F11" s="1"/>
      <c r="G11" s="1"/>
      <c r="H11" s="1"/>
      <c r="I11" s="1"/>
      <c r="J11" s="1"/>
    </row>
    <row r="12" spans="1:10" ht="18" thickBot="1" x14ac:dyDescent="0.3">
      <c r="A12" s="24" t="s">
        <v>108</v>
      </c>
      <c r="C12" s="19"/>
      <c r="D12" s="19"/>
      <c r="E12" s="18"/>
      <c r="F12" s="18"/>
      <c r="G12" s="18"/>
      <c r="H12" s="18"/>
      <c r="I12" s="18"/>
      <c r="J12" s="18"/>
    </row>
    <row r="13" spans="1:10" x14ac:dyDescent="0.25">
      <c r="A13" s="79" t="s">
        <v>113</v>
      </c>
      <c r="B13" s="65" t="s">
        <v>2</v>
      </c>
      <c r="C13" s="67" t="s">
        <v>3</v>
      </c>
      <c r="D13" s="89" t="s">
        <v>4</v>
      </c>
      <c r="E13" s="90"/>
      <c r="F13" s="73" t="s">
        <v>5</v>
      </c>
      <c r="G13" s="5" t="s">
        <v>58</v>
      </c>
      <c r="H13" s="5" t="s">
        <v>0</v>
      </c>
      <c r="I13" s="4" t="s">
        <v>1</v>
      </c>
      <c r="J13" s="4" t="s">
        <v>1</v>
      </c>
    </row>
    <row r="14" spans="1:10" ht="15.75" thickBot="1" x14ac:dyDescent="0.3">
      <c r="A14" s="80"/>
      <c r="B14" s="66"/>
      <c r="C14" s="68"/>
      <c r="D14" s="91"/>
      <c r="E14" s="92"/>
      <c r="F14" s="74"/>
      <c r="G14" s="6" t="s">
        <v>59</v>
      </c>
      <c r="H14" s="6" t="s">
        <v>59</v>
      </c>
      <c r="I14" s="6" t="s">
        <v>6</v>
      </c>
      <c r="J14" s="6" t="s">
        <v>7</v>
      </c>
    </row>
    <row r="15" spans="1:10" x14ac:dyDescent="0.25">
      <c r="A15" s="41" t="s">
        <v>222</v>
      </c>
      <c r="B15" s="37" t="s">
        <v>218</v>
      </c>
      <c r="C15" s="9" t="s">
        <v>64</v>
      </c>
      <c r="D15" s="9">
        <v>3</v>
      </c>
      <c r="E15" s="9" t="s">
        <v>57</v>
      </c>
      <c r="F15" s="9" t="s">
        <v>217</v>
      </c>
      <c r="G15" s="9">
        <v>6</v>
      </c>
      <c r="H15" s="10">
        <v>18</v>
      </c>
      <c r="I15" s="11">
        <v>2938</v>
      </c>
      <c r="J15" s="12">
        <f>I15*1.19</f>
        <v>3496.22</v>
      </c>
    </row>
    <row r="16" spans="1:10" x14ac:dyDescent="0.25">
      <c r="A16" s="41" t="s">
        <v>114</v>
      </c>
      <c r="B16" s="37" t="s">
        <v>109</v>
      </c>
      <c r="C16" s="9" t="s">
        <v>64</v>
      </c>
      <c r="D16" s="9">
        <v>3</v>
      </c>
      <c r="E16" s="9" t="s">
        <v>57</v>
      </c>
      <c r="F16" s="9" t="s">
        <v>8</v>
      </c>
      <c r="G16" s="9">
        <v>4</v>
      </c>
      <c r="H16" s="10">
        <v>12</v>
      </c>
      <c r="I16" s="11">
        <v>2964</v>
      </c>
      <c r="J16" s="12">
        <f>I16*1.19</f>
        <v>3527.16</v>
      </c>
    </row>
    <row r="17" spans="1:10" x14ac:dyDescent="0.25">
      <c r="A17" s="38" t="s">
        <v>115</v>
      </c>
      <c r="B17" s="37" t="s">
        <v>110</v>
      </c>
      <c r="C17" s="9" t="s">
        <v>64</v>
      </c>
      <c r="D17" s="9">
        <v>5</v>
      </c>
      <c r="E17" s="9" t="s">
        <v>57</v>
      </c>
      <c r="F17" s="9" t="s">
        <v>8</v>
      </c>
      <c r="G17" s="9">
        <v>4</v>
      </c>
      <c r="H17" s="10">
        <v>20</v>
      </c>
      <c r="I17" s="11">
        <v>5677</v>
      </c>
      <c r="J17" s="12">
        <f>I17*1.19</f>
        <v>6755.63</v>
      </c>
    </row>
    <row r="18" spans="1:10" x14ac:dyDescent="0.25">
      <c r="A18" s="38" t="s">
        <v>116</v>
      </c>
      <c r="B18" s="37" t="s">
        <v>109</v>
      </c>
      <c r="C18" s="9" t="s">
        <v>64</v>
      </c>
      <c r="D18" s="9">
        <v>20</v>
      </c>
      <c r="E18" s="9" t="s">
        <v>57</v>
      </c>
      <c r="F18" s="9" t="s">
        <v>8</v>
      </c>
      <c r="G18" s="9">
        <v>1</v>
      </c>
      <c r="H18" s="10">
        <v>20</v>
      </c>
      <c r="I18" s="11">
        <v>21993</v>
      </c>
      <c r="J18" s="12">
        <f>I18*1.19</f>
        <v>26171.67</v>
      </c>
    </row>
    <row r="19" spans="1:10" x14ac:dyDescent="0.25">
      <c r="A19" s="38" t="s">
        <v>223</v>
      </c>
      <c r="B19" s="37" t="s">
        <v>219</v>
      </c>
      <c r="C19" s="9" t="s">
        <v>220</v>
      </c>
      <c r="D19" s="9">
        <v>500</v>
      </c>
      <c r="E19" s="9" t="s">
        <v>12</v>
      </c>
      <c r="F19" s="9" t="s">
        <v>10</v>
      </c>
      <c r="G19" s="9">
        <v>12</v>
      </c>
      <c r="H19" s="10">
        <v>6</v>
      </c>
      <c r="I19" s="11">
        <v>3347</v>
      </c>
      <c r="J19" s="12">
        <f>I19*1.19</f>
        <v>3982.93</v>
      </c>
    </row>
    <row r="20" spans="1:10" x14ac:dyDescent="0.25">
      <c r="A20" s="38" t="s">
        <v>192</v>
      </c>
      <c r="B20" s="37" t="s">
        <v>65</v>
      </c>
      <c r="C20" s="9" t="s">
        <v>14</v>
      </c>
      <c r="D20" s="9">
        <v>1</v>
      </c>
      <c r="E20" s="9" t="s">
        <v>56</v>
      </c>
      <c r="F20" s="9" t="s">
        <v>10</v>
      </c>
      <c r="G20" s="9">
        <v>12</v>
      </c>
      <c r="H20" s="10">
        <v>12</v>
      </c>
      <c r="I20" s="11">
        <v>764</v>
      </c>
      <c r="J20" s="12">
        <f t="shared" ref="J20:J22" si="0">I20*1.19</f>
        <v>909.16</v>
      </c>
    </row>
    <row r="21" spans="1:10" x14ac:dyDescent="0.25">
      <c r="A21" s="38" t="s">
        <v>117</v>
      </c>
      <c r="B21" s="37" t="s">
        <v>65</v>
      </c>
      <c r="C21" s="9" t="s">
        <v>14</v>
      </c>
      <c r="D21" s="9">
        <v>5</v>
      </c>
      <c r="E21" s="9" t="s">
        <v>57</v>
      </c>
      <c r="F21" s="9" t="s">
        <v>9</v>
      </c>
      <c r="G21" s="9">
        <v>4</v>
      </c>
      <c r="H21" s="10">
        <v>20</v>
      </c>
      <c r="I21" s="11">
        <v>2968</v>
      </c>
      <c r="J21" s="12">
        <f t="shared" si="0"/>
        <v>3531.9199999999996</v>
      </c>
    </row>
    <row r="22" spans="1:10" x14ac:dyDescent="0.25">
      <c r="A22" s="38" t="s">
        <v>118</v>
      </c>
      <c r="B22" s="37" t="s">
        <v>65</v>
      </c>
      <c r="C22" s="9" t="s">
        <v>14</v>
      </c>
      <c r="D22" s="9">
        <v>20</v>
      </c>
      <c r="E22" s="9" t="s">
        <v>57</v>
      </c>
      <c r="F22" s="9" t="s">
        <v>9</v>
      </c>
      <c r="G22" s="9">
        <v>1</v>
      </c>
      <c r="H22" s="10">
        <v>20</v>
      </c>
      <c r="I22" s="11">
        <v>13979</v>
      </c>
      <c r="J22" s="12">
        <f t="shared" si="0"/>
        <v>16635.009999999998</v>
      </c>
    </row>
    <row r="23" spans="1:10" x14ac:dyDescent="0.25">
      <c r="A23" s="38" t="s">
        <v>119</v>
      </c>
      <c r="B23" s="39" t="s">
        <v>111</v>
      </c>
      <c r="C23" s="13" t="s">
        <v>98</v>
      </c>
      <c r="D23" s="13">
        <v>3</v>
      </c>
      <c r="E23" s="13" t="s">
        <v>57</v>
      </c>
      <c r="F23" s="13" t="s">
        <v>9</v>
      </c>
      <c r="G23" s="13">
        <v>4</v>
      </c>
      <c r="H23" s="14">
        <v>12</v>
      </c>
      <c r="I23" s="11">
        <v>3411</v>
      </c>
      <c r="J23" s="12">
        <f t="shared" ref="J23:J24" si="1">I23*1.19</f>
        <v>4059.0899999999997</v>
      </c>
    </row>
    <row r="24" spans="1:10" x14ac:dyDescent="0.25">
      <c r="A24" s="38" t="s">
        <v>120</v>
      </c>
      <c r="B24" s="37" t="s">
        <v>112</v>
      </c>
      <c r="C24" s="9" t="s">
        <v>11</v>
      </c>
      <c r="D24" s="9">
        <v>3</v>
      </c>
      <c r="E24" s="9" t="s">
        <v>57</v>
      </c>
      <c r="F24" s="9" t="s">
        <v>9</v>
      </c>
      <c r="G24" s="9">
        <v>4</v>
      </c>
      <c r="H24" s="10">
        <v>12</v>
      </c>
      <c r="I24" s="11">
        <v>3411</v>
      </c>
      <c r="J24" s="12">
        <f t="shared" si="1"/>
        <v>4059.0899999999997</v>
      </c>
    </row>
    <row r="25" spans="1:10" x14ac:dyDescent="0.25">
      <c r="A25" s="38" t="s">
        <v>121</v>
      </c>
      <c r="B25" s="37" t="s">
        <v>107</v>
      </c>
      <c r="C25" s="13" t="s">
        <v>78</v>
      </c>
      <c r="D25" s="9">
        <v>1</v>
      </c>
      <c r="E25" s="9" t="s">
        <v>56</v>
      </c>
      <c r="F25" s="9" t="s">
        <v>10</v>
      </c>
      <c r="G25" s="9">
        <v>12</v>
      </c>
      <c r="H25" s="10">
        <v>12</v>
      </c>
      <c r="I25" s="11">
        <v>653</v>
      </c>
      <c r="J25" s="12">
        <f>I25*1.19</f>
        <v>777.06999999999994</v>
      </c>
    </row>
    <row r="26" spans="1:10" x14ac:dyDescent="0.25">
      <c r="A26" s="38" t="s">
        <v>122</v>
      </c>
      <c r="B26" s="39" t="s">
        <v>77</v>
      </c>
      <c r="C26" s="13" t="s">
        <v>78</v>
      </c>
      <c r="D26" s="13">
        <v>3</v>
      </c>
      <c r="E26" s="13" t="s">
        <v>57</v>
      </c>
      <c r="F26" s="13" t="s">
        <v>8</v>
      </c>
      <c r="G26" s="13">
        <v>4</v>
      </c>
      <c r="H26" s="14">
        <v>12</v>
      </c>
      <c r="I26" s="11">
        <v>2161</v>
      </c>
      <c r="J26" s="12">
        <f>I26*1.19</f>
        <v>2571.5899999999997</v>
      </c>
    </row>
    <row r="27" spans="1:10" x14ac:dyDescent="0.25">
      <c r="A27" s="38" t="s">
        <v>123</v>
      </c>
      <c r="B27" s="37" t="s">
        <v>79</v>
      </c>
      <c r="C27" s="13" t="s">
        <v>78</v>
      </c>
      <c r="D27" s="9">
        <v>3</v>
      </c>
      <c r="E27" s="9" t="s">
        <v>57</v>
      </c>
      <c r="F27" s="9" t="s">
        <v>8</v>
      </c>
      <c r="G27" s="9">
        <v>4</v>
      </c>
      <c r="H27" s="10">
        <v>12</v>
      </c>
      <c r="I27" s="11">
        <v>2161</v>
      </c>
      <c r="J27" s="12">
        <f>I27*1.19</f>
        <v>2571.5899999999997</v>
      </c>
    </row>
    <row r="28" spans="1:10" x14ac:dyDescent="0.25">
      <c r="A28" s="38" t="s">
        <v>124</v>
      </c>
      <c r="B28" s="37" t="s">
        <v>91</v>
      </c>
      <c r="C28" s="13" t="s">
        <v>78</v>
      </c>
      <c r="D28" s="9">
        <v>5</v>
      </c>
      <c r="E28" s="9" t="s">
        <v>57</v>
      </c>
      <c r="F28" s="9" t="s">
        <v>8</v>
      </c>
      <c r="G28" s="9">
        <v>4</v>
      </c>
      <c r="H28" s="10">
        <v>20</v>
      </c>
      <c r="I28" s="11">
        <v>3493</v>
      </c>
      <c r="J28" s="12">
        <f>I28*1.19</f>
        <v>4156.67</v>
      </c>
    </row>
    <row r="29" spans="1:10" x14ac:dyDescent="0.25">
      <c r="B29" s="20"/>
      <c r="C29" s="20"/>
      <c r="D29" s="20"/>
      <c r="E29" s="20"/>
      <c r="F29" s="20"/>
      <c r="G29" s="20"/>
      <c r="H29" s="21"/>
      <c r="I29" s="25"/>
      <c r="J29" s="22"/>
    </row>
    <row r="31" spans="1:10" ht="31.5" x14ac:dyDescent="0.25">
      <c r="A31" s="82" t="s">
        <v>97</v>
      </c>
      <c r="B31" s="82"/>
      <c r="C31" s="82"/>
      <c r="D31" s="82"/>
      <c r="E31" s="82"/>
      <c r="F31" s="82"/>
      <c r="G31" s="82"/>
      <c r="H31" s="82"/>
      <c r="I31" s="82"/>
      <c r="J31" s="82"/>
    </row>
    <row r="32" spans="1:10" ht="21" x14ac:dyDescent="0.25">
      <c r="A32" s="93" t="str">
        <f>A10</f>
        <v>Lista de Precios Rige desde 1 Agosto 2023</v>
      </c>
      <c r="B32" s="93"/>
      <c r="C32" s="93"/>
      <c r="D32" s="93"/>
      <c r="E32" s="93"/>
      <c r="F32" s="93"/>
      <c r="G32" s="93"/>
      <c r="H32" s="93"/>
      <c r="I32" s="93"/>
      <c r="J32" s="93"/>
    </row>
    <row r="33" spans="1:10" ht="15.75" thickBot="1" x14ac:dyDescent="0.3">
      <c r="B33" s="1"/>
      <c r="C33" s="1"/>
      <c r="D33" s="1"/>
      <c r="E33" s="1"/>
      <c r="F33" s="1"/>
      <c r="G33" s="1"/>
      <c r="H33" s="1"/>
      <c r="I33" s="1"/>
      <c r="J33" s="1"/>
    </row>
    <row r="34" spans="1:10" x14ac:dyDescent="0.25">
      <c r="A34" s="79" t="s">
        <v>113</v>
      </c>
      <c r="B34" s="65" t="s">
        <v>2</v>
      </c>
      <c r="C34" s="67" t="s">
        <v>3</v>
      </c>
      <c r="D34" s="69" t="s">
        <v>4</v>
      </c>
      <c r="E34" s="70"/>
      <c r="F34" s="73" t="s">
        <v>5</v>
      </c>
      <c r="G34" s="5" t="s">
        <v>58</v>
      </c>
      <c r="H34" s="5" t="s">
        <v>0</v>
      </c>
      <c r="I34" s="4" t="s">
        <v>1</v>
      </c>
      <c r="J34" s="4" t="s">
        <v>1</v>
      </c>
    </row>
    <row r="35" spans="1:10" ht="15.75" thickBot="1" x14ac:dyDescent="0.3">
      <c r="A35" s="80"/>
      <c r="B35" s="66"/>
      <c r="C35" s="68"/>
      <c r="D35" s="71"/>
      <c r="E35" s="72"/>
      <c r="F35" s="74"/>
      <c r="G35" s="6" t="s">
        <v>59</v>
      </c>
      <c r="H35" s="6" t="s">
        <v>59</v>
      </c>
      <c r="I35" s="6" t="s">
        <v>6</v>
      </c>
      <c r="J35" s="6" t="s">
        <v>7</v>
      </c>
    </row>
    <row r="36" spans="1:10" x14ac:dyDescent="0.25">
      <c r="A36" s="42" t="s">
        <v>125</v>
      </c>
      <c r="B36" s="43" t="s">
        <v>193</v>
      </c>
      <c r="C36" s="44" t="s">
        <v>194</v>
      </c>
      <c r="D36" s="44">
        <v>5</v>
      </c>
      <c r="E36" s="44" t="s">
        <v>57</v>
      </c>
      <c r="F36" s="44" t="s">
        <v>9</v>
      </c>
      <c r="G36" s="44">
        <v>4</v>
      </c>
      <c r="H36" s="45">
        <v>20</v>
      </c>
      <c r="I36" s="46">
        <v>2450</v>
      </c>
      <c r="J36" s="47">
        <f t="shared" ref="J36:J40" si="2">I36*1.19</f>
        <v>2915.5</v>
      </c>
    </row>
    <row r="37" spans="1:10" x14ac:dyDescent="0.25">
      <c r="A37" s="42" t="s">
        <v>125</v>
      </c>
      <c r="B37" s="43" t="s">
        <v>193</v>
      </c>
      <c r="C37" s="44" t="s">
        <v>195</v>
      </c>
      <c r="D37" s="44">
        <v>5</v>
      </c>
      <c r="E37" s="44" t="s">
        <v>57</v>
      </c>
      <c r="F37" s="44" t="s">
        <v>9</v>
      </c>
      <c r="G37" s="44">
        <v>4</v>
      </c>
      <c r="H37" s="45">
        <v>20</v>
      </c>
      <c r="I37" s="46">
        <v>1960</v>
      </c>
      <c r="J37" s="47">
        <f t="shared" si="2"/>
        <v>2332.4</v>
      </c>
    </row>
    <row r="38" spans="1:10" x14ac:dyDescent="0.25">
      <c r="A38" s="42" t="s">
        <v>125</v>
      </c>
      <c r="B38" s="43" t="s">
        <v>193</v>
      </c>
      <c r="C38" s="44" t="s">
        <v>196</v>
      </c>
      <c r="D38" s="44">
        <v>5</v>
      </c>
      <c r="E38" s="44" t="s">
        <v>57</v>
      </c>
      <c r="F38" s="44" t="s">
        <v>9</v>
      </c>
      <c r="G38" s="44">
        <v>4</v>
      </c>
      <c r="H38" s="45">
        <v>20</v>
      </c>
      <c r="I38" s="46">
        <v>1838</v>
      </c>
      <c r="J38" s="47">
        <f t="shared" si="2"/>
        <v>2187.2199999999998</v>
      </c>
    </row>
    <row r="39" spans="1:10" x14ac:dyDescent="0.25">
      <c r="A39" s="38" t="s">
        <v>126</v>
      </c>
      <c r="B39" s="37" t="s">
        <v>25</v>
      </c>
      <c r="C39" s="9" t="s">
        <v>27</v>
      </c>
      <c r="D39" s="9">
        <v>5</v>
      </c>
      <c r="E39" s="9" t="s">
        <v>57</v>
      </c>
      <c r="F39" s="9" t="s">
        <v>9</v>
      </c>
      <c r="G39" s="9">
        <v>4</v>
      </c>
      <c r="H39" s="10">
        <v>20</v>
      </c>
      <c r="I39" s="11">
        <v>2577</v>
      </c>
      <c r="J39" s="12">
        <f t="shared" si="2"/>
        <v>3066.6299999999997</v>
      </c>
    </row>
    <row r="40" spans="1:10" x14ac:dyDescent="0.25">
      <c r="A40" s="38" t="s">
        <v>127</v>
      </c>
      <c r="B40" s="37" t="s">
        <v>95</v>
      </c>
      <c r="C40" s="9" t="s">
        <v>96</v>
      </c>
      <c r="D40" s="9">
        <v>5</v>
      </c>
      <c r="E40" s="9" t="s">
        <v>57</v>
      </c>
      <c r="F40" s="9" t="s">
        <v>9</v>
      </c>
      <c r="G40" s="9">
        <v>4</v>
      </c>
      <c r="H40" s="10">
        <v>20</v>
      </c>
      <c r="I40" s="11">
        <v>1912</v>
      </c>
      <c r="J40" s="12">
        <f t="shared" si="2"/>
        <v>2275.2799999999997</v>
      </c>
    </row>
    <row r="46" spans="1:10" x14ac:dyDescent="0.25">
      <c r="B46" s="20"/>
      <c r="C46" s="20"/>
      <c r="D46" s="20"/>
      <c r="E46" s="20"/>
      <c r="F46" s="20"/>
      <c r="G46" s="20"/>
      <c r="H46" s="21"/>
      <c r="I46" s="25"/>
      <c r="J46" s="22"/>
    </row>
    <row r="47" spans="1:10" x14ac:dyDescent="0.25">
      <c r="B47" s="20"/>
      <c r="C47" s="20"/>
      <c r="D47" s="20"/>
      <c r="E47" s="20"/>
      <c r="F47" s="20"/>
      <c r="G47" s="20"/>
      <c r="H47" s="21"/>
      <c r="I47" s="25"/>
      <c r="J47" s="22"/>
    </row>
    <row r="48" spans="1:10" x14ac:dyDescent="0.25">
      <c r="B48" s="20"/>
      <c r="C48" s="20"/>
      <c r="D48" s="20"/>
      <c r="E48" s="20"/>
      <c r="F48" s="20"/>
      <c r="G48" s="20"/>
      <c r="H48" s="21"/>
      <c r="I48" s="25"/>
      <c r="J48" s="22"/>
    </row>
    <row r="49" spans="1:10" x14ac:dyDescent="0.25">
      <c r="B49" s="20"/>
      <c r="C49" s="20"/>
      <c r="D49" s="20"/>
      <c r="E49" s="20"/>
      <c r="F49" s="20"/>
      <c r="G49" s="20"/>
      <c r="H49" s="21"/>
      <c r="I49" s="25"/>
      <c r="J49" s="22"/>
    </row>
    <row r="50" spans="1:10" x14ac:dyDescent="0.25">
      <c r="B50" s="20"/>
      <c r="C50" s="20"/>
      <c r="D50" s="20"/>
      <c r="E50" s="20"/>
      <c r="F50" s="20"/>
      <c r="G50" s="20"/>
      <c r="H50" s="21"/>
      <c r="I50" s="25"/>
      <c r="J50" s="22"/>
    </row>
    <row r="51" spans="1:10" ht="31.5" x14ac:dyDescent="0.25">
      <c r="A51" s="76" t="s">
        <v>88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0" ht="21" x14ac:dyDescent="0.25">
      <c r="A52" s="81" t="str">
        <f>A10</f>
        <v>Lista de Precios Rige desde 1 Agosto 2023</v>
      </c>
      <c r="B52" s="81"/>
      <c r="C52" s="81"/>
      <c r="D52" s="81"/>
      <c r="E52" s="81"/>
      <c r="F52" s="81"/>
      <c r="G52" s="81"/>
      <c r="H52" s="81"/>
      <c r="I52" s="81"/>
      <c r="J52" s="81"/>
    </row>
    <row r="53" spans="1:10" ht="15.75" thickBot="1" x14ac:dyDescent="0.3">
      <c r="B53" s="1"/>
      <c r="C53" s="1"/>
      <c r="D53" s="1"/>
      <c r="E53" s="1"/>
      <c r="F53" s="1"/>
      <c r="G53" s="1"/>
      <c r="H53" s="1"/>
      <c r="I53" s="1"/>
      <c r="J53" s="1"/>
    </row>
    <row r="54" spans="1:10" x14ac:dyDescent="0.25">
      <c r="A54" s="79" t="s">
        <v>113</v>
      </c>
      <c r="B54" s="65" t="s">
        <v>2</v>
      </c>
      <c r="C54" s="67" t="s">
        <v>3</v>
      </c>
      <c r="D54" s="69" t="s">
        <v>4</v>
      </c>
      <c r="E54" s="70"/>
      <c r="F54" s="73" t="s">
        <v>5</v>
      </c>
      <c r="G54" s="5" t="s">
        <v>58</v>
      </c>
      <c r="H54" s="5" t="s">
        <v>0</v>
      </c>
      <c r="I54" s="4" t="s">
        <v>1</v>
      </c>
      <c r="J54" s="4" t="s">
        <v>1</v>
      </c>
    </row>
    <row r="55" spans="1:10" ht="15.75" thickBot="1" x14ac:dyDescent="0.3">
      <c r="A55" s="80"/>
      <c r="B55" s="66"/>
      <c r="C55" s="68"/>
      <c r="D55" s="71"/>
      <c r="E55" s="72"/>
      <c r="F55" s="74"/>
      <c r="G55" s="6" t="s">
        <v>59</v>
      </c>
      <c r="H55" s="6" t="s">
        <v>59</v>
      </c>
      <c r="I55" s="6" t="s">
        <v>6</v>
      </c>
      <c r="J55" s="6" t="s">
        <v>7</v>
      </c>
    </row>
    <row r="56" spans="1:10" x14ac:dyDescent="0.25">
      <c r="A56" s="41" t="s">
        <v>224</v>
      </c>
      <c r="B56" s="37" t="s">
        <v>89</v>
      </c>
      <c r="C56" s="9" t="s">
        <v>90</v>
      </c>
      <c r="D56" s="9">
        <v>5</v>
      </c>
      <c r="E56" s="9" t="s">
        <v>57</v>
      </c>
      <c r="F56" s="9" t="s">
        <v>9</v>
      </c>
      <c r="G56" s="9">
        <v>4</v>
      </c>
      <c r="H56" s="10">
        <v>20</v>
      </c>
      <c r="I56" s="11">
        <v>10859</v>
      </c>
      <c r="J56" s="12">
        <f t="shared" ref="J56:J57" si="3">I56*1.19</f>
        <v>12922.21</v>
      </c>
    </row>
    <row r="57" spans="1:10" x14ac:dyDescent="0.25">
      <c r="A57" s="38" t="s">
        <v>128</v>
      </c>
      <c r="B57" s="37" t="s">
        <v>105</v>
      </c>
      <c r="C57" s="26" t="s">
        <v>106</v>
      </c>
      <c r="D57" s="9">
        <v>500</v>
      </c>
      <c r="E57" s="9" t="s">
        <v>12</v>
      </c>
      <c r="F57" s="9" t="s">
        <v>10</v>
      </c>
      <c r="G57" s="9">
        <v>10</v>
      </c>
      <c r="H57" s="10">
        <v>5</v>
      </c>
      <c r="I57" s="11">
        <v>1365</v>
      </c>
      <c r="J57" s="12">
        <f t="shared" si="3"/>
        <v>1624.35</v>
      </c>
    </row>
    <row r="58" spans="1:10" x14ac:dyDescent="0.25">
      <c r="B58" s="20"/>
      <c r="C58" s="20"/>
      <c r="D58" s="20"/>
      <c r="E58" s="20"/>
      <c r="F58" s="20"/>
      <c r="G58" s="20"/>
      <c r="H58" s="21"/>
      <c r="I58" s="25"/>
      <c r="J58" s="22"/>
    </row>
    <row r="59" spans="1:10" ht="31.5" x14ac:dyDescent="0.25">
      <c r="A59" s="76" t="s">
        <v>71</v>
      </c>
      <c r="B59" s="76"/>
      <c r="C59" s="76"/>
      <c r="D59" s="76"/>
      <c r="E59" s="76"/>
      <c r="F59" s="76"/>
      <c r="G59" s="76"/>
      <c r="H59" s="76"/>
      <c r="I59" s="76"/>
      <c r="J59" s="76"/>
    </row>
    <row r="60" spans="1:10" ht="21" x14ac:dyDescent="0.25">
      <c r="A60" s="75" t="str">
        <f>A10</f>
        <v>Lista de Precios Rige desde 1 Agosto 2023</v>
      </c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5.75" thickBot="1" x14ac:dyDescent="0.3">
      <c r="B61" s="1"/>
      <c r="C61" s="1"/>
      <c r="D61" s="1"/>
      <c r="E61" s="1"/>
      <c r="F61" s="1"/>
      <c r="G61" s="1"/>
      <c r="H61" s="1"/>
      <c r="I61" s="1"/>
      <c r="J61" s="1"/>
    </row>
    <row r="62" spans="1:10" x14ac:dyDescent="0.25">
      <c r="A62" s="79" t="s">
        <v>113</v>
      </c>
      <c r="B62" s="65" t="s">
        <v>2</v>
      </c>
      <c r="C62" s="67" t="s">
        <v>3</v>
      </c>
      <c r="D62" s="69" t="s">
        <v>4</v>
      </c>
      <c r="E62" s="70"/>
      <c r="F62" s="73" t="s">
        <v>5</v>
      </c>
      <c r="G62" s="5" t="s">
        <v>58</v>
      </c>
      <c r="H62" s="5" t="s">
        <v>0</v>
      </c>
      <c r="I62" s="4" t="s">
        <v>1</v>
      </c>
      <c r="J62" s="4" t="s">
        <v>1</v>
      </c>
    </row>
    <row r="63" spans="1:10" ht="15.75" thickBot="1" x14ac:dyDescent="0.3">
      <c r="A63" s="80"/>
      <c r="B63" s="66"/>
      <c r="C63" s="68"/>
      <c r="D63" s="71"/>
      <c r="E63" s="72"/>
      <c r="F63" s="74"/>
      <c r="G63" s="6" t="s">
        <v>59</v>
      </c>
      <c r="H63" s="6" t="s">
        <v>59</v>
      </c>
      <c r="I63" s="6" t="s">
        <v>6</v>
      </c>
      <c r="J63" s="6" t="s">
        <v>7</v>
      </c>
    </row>
    <row r="64" spans="1:10" x14ac:dyDescent="0.25">
      <c r="A64" s="41" t="s">
        <v>129</v>
      </c>
      <c r="B64" s="37" t="s">
        <v>26</v>
      </c>
      <c r="C64" s="9" t="s">
        <v>27</v>
      </c>
      <c r="D64" s="9">
        <v>500</v>
      </c>
      <c r="E64" s="9" t="s">
        <v>12</v>
      </c>
      <c r="F64" s="9" t="s">
        <v>10</v>
      </c>
      <c r="G64" s="9">
        <v>12</v>
      </c>
      <c r="H64" s="10">
        <v>6</v>
      </c>
      <c r="I64" s="11">
        <v>626</v>
      </c>
      <c r="J64" s="12">
        <f t="shared" ref="J64:J72" si="4">I64*1.19</f>
        <v>744.93999999999994</v>
      </c>
    </row>
    <row r="65" spans="1:10" x14ac:dyDescent="0.25">
      <c r="A65" s="38" t="s">
        <v>130</v>
      </c>
      <c r="B65" s="37" t="s">
        <v>25</v>
      </c>
      <c r="C65" s="9" t="s">
        <v>27</v>
      </c>
      <c r="D65" s="9">
        <v>2</v>
      </c>
      <c r="E65" s="9" t="s">
        <v>57</v>
      </c>
      <c r="F65" s="9" t="s">
        <v>10</v>
      </c>
      <c r="G65" s="9">
        <v>8</v>
      </c>
      <c r="H65" s="10">
        <v>20</v>
      </c>
      <c r="I65" s="11">
        <v>965</v>
      </c>
      <c r="J65" s="12">
        <f t="shared" si="4"/>
        <v>1148.3499999999999</v>
      </c>
    </row>
    <row r="66" spans="1:10" x14ac:dyDescent="0.25">
      <c r="A66" s="38" t="s">
        <v>131</v>
      </c>
      <c r="B66" s="37" t="s">
        <v>26</v>
      </c>
      <c r="C66" s="9" t="s">
        <v>27</v>
      </c>
      <c r="D66" s="9">
        <v>5</v>
      </c>
      <c r="E66" s="9" t="s">
        <v>57</v>
      </c>
      <c r="F66" s="9" t="s">
        <v>9</v>
      </c>
      <c r="G66" s="9">
        <v>4</v>
      </c>
      <c r="H66" s="10">
        <v>20</v>
      </c>
      <c r="I66" s="11">
        <v>4318</v>
      </c>
      <c r="J66" s="12">
        <f t="shared" si="4"/>
        <v>5138.42</v>
      </c>
    </row>
    <row r="67" spans="1:10" x14ac:dyDescent="0.25">
      <c r="A67" s="38" t="s">
        <v>132</v>
      </c>
      <c r="B67" s="37" t="s">
        <v>86</v>
      </c>
      <c r="C67" s="9" t="s">
        <v>85</v>
      </c>
      <c r="D67" s="9">
        <v>500</v>
      </c>
      <c r="E67" s="9" t="s">
        <v>12</v>
      </c>
      <c r="F67" s="9" t="s">
        <v>10</v>
      </c>
      <c r="G67" s="9">
        <v>12</v>
      </c>
      <c r="H67" s="10">
        <v>6</v>
      </c>
      <c r="I67" s="11">
        <v>1067</v>
      </c>
      <c r="J67" s="12">
        <f t="shared" si="4"/>
        <v>1269.73</v>
      </c>
    </row>
    <row r="68" spans="1:10" x14ac:dyDescent="0.25">
      <c r="A68" s="38" t="s">
        <v>133</v>
      </c>
      <c r="B68" s="37" t="s">
        <v>69</v>
      </c>
      <c r="C68" s="9" t="s">
        <v>18</v>
      </c>
      <c r="D68" s="9">
        <v>700</v>
      </c>
      <c r="E68" s="9" t="s">
        <v>13</v>
      </c>
      <c r="F68" s="9" t="s">
        <v>10</v>
      </c>
      <c r="G68" s="9">
        <v>15</v>
      </c>
      <c r="H68" s="10">
        <v>10.5</v>
      </c>
      <c r="I68" s="11">
        <v>910</v>
      </c>
      <c r="J68" s="12">
        <f t="shared" si="4"/>
        <v>1082.8999999999999</v>
      </c>
    </row>
    <row r="69" spans="1:10" x14ac:dyDescent="0.25">
      <c r="A69" s="38" t="s">
        <v>134</v>
      </c>
      <c r="B69" s="37" t="s">
        <v>66</v>
      </c>
      <c r="C69" s="9" t="s">
        <v>20</v>
      </c>
      <c r="D69" s="9">
        <v>500</v>
      </c>
      <c r="E69" s="9" t="s">
        <v>13</v>
      </c>
      <c r="F69" s="9" t="s">
        <v>10</v>
      </c>
      <c r="G69" s="9">
        <v>10</v>
      </c>
      <c r="H69" s="10">
        <v>5</v>
      </c>
      <c r="I69" s="11">
        <v>1128</v>
      </c>
      <c r="J69" s="12">
        <f t="shared" si="4"/>
        <v>1342.32</v>
      </c>
    </row>
    <row r="70" spans="1:10" x14ac:dyDescent="0.25">
      <c r="A70" s="38" t="s">
        <v>135</v>
      </c>
      <c r="B70" s="37" t="s">
        <v>21</v>
      </c>
      <c r="C70" s="9" t="s">
        <v>20</v>
      </c>
      <c r="D70" s="9">
        <v>1</v>
      </c>
      <c r="E70" s="9" t="s">
        <v>56</v>
      </c>
      <c r="F70" s="9" t="s">
        <v>10</v>
      </c>
      <c r="G70" s="9">
        <v>8</v>
      </c>
      <c r="H70" s="10">
        <v>8</v>
      </c>
      <c r="I70" s="11">
        <v>1248</v>
      </c>
      <c r="J70" s="12">
        <f t="shared" si="4"/>
        <v>1485.12</v>
      </c>
    </row>
    <row r="71" spans="1:10" x14ac:dyDescent="0.25">
      <c r="A71" s="38" t="s">
        <v>136</v>
      </c>
      <c r="B71" s="37" t="s">
        <v>21</v>
      </c>
      <c r="C71" s="9" t="s">
        <v>20</v>
      </c>
      <c r="D71" s="9">
        <v>5</v>
      </c>
      <c r="E71" s="9" t="s">
        <v>57</v>
      </c>
      <c r="F71" s="9" t="s">
        <v>9</v>
      </c>
      <c r="G71" s="9">
        <v>4</v>
      </c>
      <c r="H71" s="10">
        <v>20</v>
      </c>
      <c r="I71" s="11">
        <v>3660</v>
      </c>
      <c r="J71" s="12">
        <f t="shared" si="4"/>
        <v>4355.3999999999996</v>
      </c>
    </row>
    <row r="72" spans="1:10" x14ac:dyDescent="0.25">
      <c r="A72" s="38" t="s">
        <v>137</v>
      </c>
      <c r="B72" s="37" t="s">
        <v>19</v>
      </c>
      <c r="C72" s="9" t="s">
        <v>20</v>
      </c>
      <c r="D72" s="9">
        <v>20</v>
      </c>
      <c r="E72" s="9" t="s">
        <v>57</v>
      </c>
      <c r="F72" s="9" t="s">
        <v>9</v>
      </c>
      <c r="G72" s="9">
        <v>1</v>
      </c>
      <c r="H72" s="10">
        <v>20</v>
      </c>
      <c r="I72" s="11">
        <v>16755</v>
      </c>
      <c r="J72" s="12">
        <f t="shared" si="4"/>
        <v>19938.45</v>
      </c>
    </row>
    <row r="73" spans="1:10" x14ac:dyDescent="0.25">
      <c r="B73" s="2"/>
      <c r="C73" s="2"/>
      <c r="D73" s="2"/>
      <c r="E73" s="2"/>
      <c r="F73" s="2"/>
      <c r="G73" s="2"/>
      <c r="H73" s="3"/>
      <c r="I73" s="7"/>
      <c r="J73" s="8"/>
    </row>
    <row r="74" spans="1:10" ht="31.5" x14ac:dyDescent="0.25">
      <c r="A74" s="76" t="s">
        <v>72</v>
      </c>
      <c r="B74" s="76"/>
      <c r="C74" s="76"/>
      <c r="D74" s="76"/>
      <c r="E74" s="76"/>
      <c r="F74" s="76"/>
      <c r="G74" s="76"/>
      <c r="H74" s="76"/>
      <c r="I74" s="76"/>
      <c r="J74" s="76"/>
    </row>
    <row r="75" spans="1:10" ht="21" x14ac:dyDescent="0.25">
      <c r="A75" s="75" t="str">
        <f>A10</f>
        <v>Lista de Precios Rige desde 1 Agosto 2023</v>
      </c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5.75" thickBot="1" x14ac:dyDescent="0.3"/>
    <row r="77" spans="1:10" x14ac:dyDescent="0.25">
      <c r="A77" s="79" t="s">
        <v>113</v>
      </c>
      <c r="B77" s="65" t="s">
        <v>2</v>
      </c>
      <c r="C77" s="67" t="s">
        <v>3</v>
      </c>
      <c r="D77" s="69" t="s">
        <v>4</v>
      </c>
      <c r="E77" s="70"/>
      <c r="F77" s="73" t="s">
        <v>5</v>
      </c>
      <c r="G77" s="5" t="s">
        <v>58</v>
      </c>
      <c r="H77" s="5" t="s">
        <v>33</v>
      </c>
      <c r="I77" s="4" t="s">
        <v>1</v>
      </c>
      <c r="J77" s="4" t="s">
        <v>1</v>
      </c>
    </row>
    <row r="78" spans="1:10" ht="15.75" thickBot="1" x14ac:dyDescent="0.3">
      <c r="A78" s="80"/>
      <c r="B78" s="66"/>
      <c r="C78" s="68"/>
      <c r="D78" s="71"/>
      <c r="E78" s="72"/>
      <c r="F78" s="74"/>
      <c r="G78" s="6" t="s">
        <v>59</v>
      </c>
      <c r="H78" s="6" t="s">
        <v>59</v>
      </c>
      <c r="I78" s="6" t="s">
        <v>6</v>
      </c>
      <c r="J78" s="6" t="s">
        <v>7</v>
      </c>
    </row>
    <row r="79" spans="1:10" x14ac:dyDescent="0.25">
      <c r="A79" s="41" t="s">
        <v>139</v>
      </c>
      <c r="B79" s="39" t="s">
        <v>67</v>
      </c>
      <c r="C79" s="13" t="s">
        <v>46</v>
      </c>
      <c r="D79" s="13">
        <v>1</v>
      </c>
      <c r="E79" s="13" t="s">
        <v>56</v>
      </c>
      <c r="F79" s="13" t="s">
        <v>10</v>
      </c>
      <c r="G79" s="13">
        <v>8</v>
      </c>
      <c r="H79" s="14">
        <v>8</v>
      </c>
      <c r="I79" s="11">
        <v>2956</v>
      </c>
      <c r="J79" s="12">
        <f t="shared" ref="J79:J96" si="5">I79*1.19</f>
        <v>3517.64</v>
      </c>
    </row>
    <row r="80" spans="1:10" x14ac:dyDescent="0.25">
      <c r="A80" s="38" t="s">
        <v>140</v>
      </c>
      <c r="B80" s="37" t="s">
        <v>68</v>
      </c>
      <c r="C80" s="9" t="s">
        <v>46</v>
      </c>
      <c r="D80" s="9">
        <v>1</v>
      </c>
      <c r="E80" s="9" t="s">
        <v>56</v>
      </c>
      <c r="F80" s="9" t="s">
        <v>10</v>
      </c>
      <c r="G80" s="9">
        <v>8</v>
      </c>
      <c r="H80" s="10">
        <v>8</v>
      </c>
      <c r="I80" s="11">
        <v>1286</v>
      </c>
      <c r="J80" s="12">
        <f t="shared" si="5"/>
        <v>1530.34</v>
      </c>
    </row>
    <row r="81" spans="1:10" x14ac:dyDescent="0.25">
      <c r="A81" s="38" t="s">
        <v>170</v>
      </c>
      <c r="B81" s="37" t="s">
        <v>168</v>
      </c>
      <c r="C81" s="9" t="s">
        <v>32</v>
      </c>
      <c r="D81" s="9">
        <v>900</v>
      </c>
      <c r="E81" s="9" t="s">
        <v>176</v>
      </c>
      <c r="F81" s="9" t="s">
        <v>10</v>
      </c>
      <c r="G81" s="9">
        <v>9</v>
      </c>
      <c r="H81" s="10" t="s">
        <v>17</v>
      </c>
      <c r="I81" s="11">
        <v>471</v>
      </c>
      <c r="J81" s="12">
        <f t="shared" si="5"/>
        <v>560.49</v>
      </c>
    </row>
    <row r="82" spans="1:10" x14ac:dyDescent="0.25">
      <c r="A82" s="38" t="s">
        <v>171</v>
      </c>
      <c r="B82" s="37" t="s">
        <v>169</v>
      </c>
      <c r="C82" s="9" t="s">
        <v>32</v>
      </c>
      <c r="D82" s="9">
        <v>900</v>
      </c>
      <c r="E82" s="9" t="s">
        <v>176</v>
      </c>
      <c r="F82" s="9" t="s">
        <v>10</v>
      </c>
      <c r="G82" s="9">
        <v>9</v>
      </c>
      <c r="H82" s="10">
        <v>8.1</v>
      </c>
      <c r="I82" s="11">
        <v>471</v>
      </c>
      <c r="J82" s="12">
        <f t="shared" si="5"/>
        <v>560.49</v>
      </c>
    </row>
    <row r="83" spans="1:10" x14ac:dyDescent="0.25">
      <c r="A83" s="38" t="s">
        <v>172</v>
      </c>
      <c r="B83" s="37" t="s">
        <v>173</v>
      </c>
      <c r="C83" s="9" t="s">
        <v>32</v>
      </c>
      <c r="D83" s="9">
        <v>900</v>
      </c>
      <c r="E83" s="9" t="s">
        <v>176</v>
      </c>
      <c r="F83" s="9" t="s">
        <v>10</v>
      </c>
      <c r="G83" s="9">
        <v>9</v>
      </c>
      <c r="H83" s="10">
        <v>8.1</v>
      </c>
      <c r="I83" s="11">
        <v>471</v>
      </c>
      <c r="J83" s="12">
        <f t="shared" si="5"/>
        <v>560.49</v>
      </c>
    </row>
    <row r="84" spans="1:10" x14ac:dyDescent="0.25">
      <c r="A84" s="38" t="s">
        <v>177</v>
      </c>
      <c r="B84" s="37" t="s">
        <v>168</v>
      </c>
      <c r="C84" s="9" t="s">
        <v>32</v>
      </c>
      <c r="D84" s="9">
        <v>5</v>
      </c>
      <c r="E84" s="9" t="s">
        <v>57</v>
      </c>
      <c r="F84" s="9" t="s">
        <v>9</v>
      </c>
      <c r="G84" s="9">
        <v>4</v>
      </c>
      <c r="H84" s="10">
        <v>20</v>
      </c>
      <c r="I84" s="11">
        <v>2242</v>
      </c>
      <c r="J84" s="12">
        <f t="shared" si="5"/>
        <v>2667.98</v>
      </c>
    </row>
    <row r="85" spans="1:10" x14ac:dyDescent="0.25">
      <c r="A85" s="38" t="s">
        <v>175</v>
      </c>
      <c r="B85" s="37" t="s">
        <v>169</v>
      </c>
      <c r="C85" s="9" t="s">
        <v>32</v>
      </c>
      <c r="D85" s="9">
        <v>5</v>
      </c>
      <c r="E85" s="9" t="s">
        <v>57</v>
      </c>
      <c r="F85" s="9" t="s">
        <v>9</v>
      </c>
      <c r="G85" s="9">
        <v>4</v>
      </c>
      <c r="H85" s="10">
        <v>20</v>
      </c>
      <c r="I85" s="11">
        <v>2242</v>
      </c>
      <c r="J85" s="12">
        <f t="shared" si="5"/>
        <v>2667.98</v>
      </c>
    </row>
    <row r="86" spans="1:10" x14ac:dyDescent="0.25">
      <c r="A86" s="38" t="s">
        <v>174</v>
      </c>
      <c r="B86" s="37" t="s">
        <v>173</v>
      </c>
      <c r="C86" s="9" t="s">
        <v>32</v>
      </c>
      <c r="D86" s="9">
        <v>5</v>
      </c>
      <c r="E86" s="9" t="s">
        <v>57</v>
      </c>
      <c r="F86" s="9" t="s">
        <v>9</v>
      </c>
      <c r="G86" s="9">
        <v>4</v>
      </c>
      <c r="H86" s="10">
        <v>20</v>
      </c>
      <c r="I86" s="11">
        <v>2242</v>
      </c>
      <c r="J86" s="12">
        <f t="shared" si="5"/>
        <v>2667.98</v>
      </c>
    </row>
    <row r="87" spans="1:10" x14ac:dyDescent="0.25">
      <c r="A87" s="38" t="s">
        <v>141</v>
      </c>
      <c r="B87" s="37" t="s">
        <v>60</v>
      </c>
      <c r="C87" s="9" t="s">
        <v>29</v>
      </c>
      <c r="D87" s="9">
        <v>500</v>
      </c>
      <c r="E87" s="9" t="s">
        <v>13</v>
      </c>
      <c r="F87" s="9" t="s">
        <v>10</v>
      </c>
      <c r="G87" s="9">
        <v>10</v>
      </c>
      <c r="H87" s="10">
        <v>5</v>
      </c>
      <c r="I87" s="11">
        <v>1002</v>
      </c>
      <c r="J87" s="12">
        <f t="shared" si="5"/>
        <v>1192.3799999999999</v>
      </c>
    </row>
    <row r="88" spans="1:10" x14ac:dyDescent="0.25">
      <c r="A88" s="38" t="s">
        <v>142</v>
      </c>
      <c r="B88" s="37" t="s">
        <v>28</v>
      </c>
      <c r="C88" s="9" t="s">
        <v>29</v>
      </c>
      <c r="D88" s="9">
        <v>5</v>
      </c>
      <c r="E88" s="9" t="s">
        <v>57</v>
      </c>
      <c r="F88" s="9" t="s">
        <v>9</v>
      </c>
      <c r="G88" s="9">
        <v>4</v>
      </c>
      <c r="H88" s="10">
        <v>20</v>
      </c>
      <c r="I88" s="11">
        <v>2449</v>
      </c>
      <c r="J88" s="12">
        <f t="shared" si="5"/>
        <v>2914.31</v>
      </c>
    </row>
    <row r="89" spans="1:10" x14ac:dyDescent="0.25">
      <c r="A89" s="38" t="s">
        <v>179</v>
      </c>
      <c r="B89" s="37" t="s">
        <v>63</v>
      </c>
      <c r="C89" s="9" t="s">
        <v>178</v>
      </c>
      <c r="D89" s="9">
        <v>5</v>
      </c>
      <c r="E89" s="9" t="s">
        <v>57</v>
      </c>
      <c r="F89" s="9" t="s">
        <v>9</v>
      </c>
      <c r="G89" s="9">
        <v>4</v>
      </c>
      <c r="H89" s="10">
        <v>20</v>
      </c>
      <c r="I89" s="11">
        <v>7309</v>
      </c>
      <c r="J89" s="12">
        <f t="shared" si="5"/>
        <v>8697.7099999999991</v>
      </c>
    </row>
    <row r="90" spans="1:10" x14ac:dyDescent="0.25">
      <c r="A90" s="38" t="s">
        <v>181</v>
      </c>
      <c r="B90" s="37" t="s">
        <v>63</v>
      </c>
      <c r="C90" s="9" t="s">
        <v>180</v>
      </c>
      <c r="D90" s="9">
        <v>5</v>
      </c>
      <c r="E90" s="9" t="s">
        <v>57</v>
      </c>
      <c r="F90" s="9" t="s">
        <v>9</v>
      </c>
      <c r="G90" s="9">
        <v>4</v>
      </c>
      <c r="H90" s="10">
        <v>20</v>
      </c>
      <c r="I90" s="11">
        <v>7309</v>
      </c>
      <c r="J90" s="12">
        <f t="shared" si="5"/>
        <v>8697.7099999999991</v>
      </c>
    </row>
    <row r="91" spans="1:10" x14ac:dyDescent="0.25">
      <c r="A91" s="38" t="s">
        <v>183</v>
      </c>
      <c r="B91" s="37" t="s">
        <v>63</v>
      </c>
      <c r="C91" s="9" t="s">
        <v>182</v>
      </c>
      <c r="D91" s="9">
        <v>5</v>
      </c>
      <c r="E91" s="9" t="s">
        <v>57</v>
      </c>
      <c r="F91" s="9" t="s">
        <v>9</v>
      </c>
      <c r="G91" s="9">
        <v>4</v>
      </c>
      <c r="H91" s="10">
        <v>20</v>
      </c>
      <c r="I91" s="11">
        <v>7309</v>
      </c>
      <c r="J91" s="12">
        <f t="shared" si="5"/>
        <v>8697.7099999999991</v>
      </c>
    </row>
    <row r="92" spans="1:10" x14ac:dyDescent="0.25">
      <c r="A92" s="38" t="s">
        <v>185</v>
      </c>
      <c r="B92" s="37" t="s">
        <v>63</v>
      </c>
      <c r="C92" s="9" t="s">
        <v>184</v>
      </c>
      <c r="D92" s="9">
        <v>5</v>
      </c>
      <c r="E92" s="9" t="s">
        <v>57</v>
      </c>
      <c r="F92" s="9" t="s">
        <v>9</v>
      </c>
      <c r="G92" s="9">
        <v>4</v>
      </c>
      <c r="H92" s="10">
        <v>20</v>
      </c>
      <c r="I92" s="11">
        <v>7309</v>
      </c>
      <c r="J92" s="12">
        <f t="shared" si="5"/>
        <v>8697.7099999999991</v>
      </c>
    </row>
    <row r="93" spans="1:10" x14ac:dyDescent="0.25">
      <c r="A93" s="38" t="s">
        <v>143</v>
      </c>
      <c r="B93" s="37" t="s">
        <v>47</v>
      </c>
      <c r="C93" s="9" t="s">
        <v>48</v>
      </c>
      <c r="D93" s="9">
        <v>1</v>
      </c>
      <c r="E93" s="9" t="s">
        <v>56</v>
      </c>
      <c r="F93" s="9" t="s">
        <v>10</v>
      </c>
      <c r="G93" s="9">
        <v>8</v>
      </c>
      <c r="H93" s="10">
        <v>8</v>
      </c>
      <c r="I93" s="11">
        <v>1890</v>
      </c>
      <c r="J93" s="12">
        <f t="shared" si="5"/>
        <v>2249.1</v>
      </c>
    </row>
    <row r="94" spans="1:10" x14ac:dyDescent="0.25">
      <c r="A94" s="38" t="s">
        <v>144</v>
      </c>
      <c r="B94" s="37" t="s">
        <v>47</v>
      </c>
      <c r="C94" s="9" t="s">
        <v>48</v>
      </c>
      <c r="D94" s="9">
        <v>5</v>
      </c>
      <c r="E94" s="9" t="s">
        <v>57</v>
      </c>
      <c r="F94" s="9" t="s">
        <v>9</v>
      </c>
      <c r="G94" s="9">
        <v>4</v>
      </c>
      <c r="H94" s="10">
        <v>20</v>
      </c>
      <c r="I94" s="11">
        <v>7111</v>
      </c>
      <c r="J94" s="12">
        <f t="shared" si="5"/>
        <v>8462.09</v>
      </c>
    </row>
    <row r="95" spans="1:10" x14ac:dyDescent="0.25">
      <c r="A95" s="38" t="s">
        <v>145</v>
      </c>
      <c r="B95" s="37" t="s">
        <v>30</v>
      </c>
      <c r="C95" s="9" t="s">
        <v>31</v>
      </c>
      <c r="D95" s="9">
        <v>1</v>
      </c>
      <c r="E95" s="9" t="s">
        <v>56</v>
      </c>
      <c r="F95" s="9" t="s">
        <v>10</v>
      </c>
      <c r="G95" s="9">
        <v>8</v>
      </c>
      <c r="H95" s="10">
        <v>8</v>
      </c>
      <c r="I95" s="11">
        <v>1445</v>
      </c>
      <c r="J95" s="12">
        <f t="shared" si="5"/>
        <v>1719.55</v>
      </c>
    </row>
    <row r="96" spans="1:10" x14ac:dyDescent="0.25">
      <c r="A96" s="38" t="s">
        <v>146</v>
      </c>
      <c r="B96" s="37" t="s">
        <v>30</v>
      </c>
      <c r="C96" s="9" t="s">
        <v>31</v>
      </c>
      <c r="D96" s="9">
        <v>5</v>
      </c>
      <c r="E96" s="9" t="s">
        <v>57</v>
      </c>
      <c r="F96" s="9" t="s">
        <v>9</v>
      </c>
      <c r="G96" s="9">
        <v>4</v>
      </c>
      <c r="H96" s="10">
        <v>20</v>
      </c>
      <c r="I96" s="11">
        <v>4674</v>
      </c>
      <c r="J96" s="12">
        <f t="shared" si="5"/>
        <v>5562.0599999999995</v>
      </c>
    </row>
    <row r="97" spans="1:10" x14ac:dyDescent="0.25">
      <c r="B97" s="20"/>
      <c r="C97" s="20"/>
      <c r="D97" s="20"/>
      <c r="E97" s="20"/>
      <c r="F97" s="20"/>
      <c r="G97" s="20"/>
      <c r="H97" s="21"/>
      <c r="I97" s="25"/>
      <c r="J97" s="22"/>
    </row>
    <row r="98" spans="1:10" ht="31.5" x14ac:dyDescent="0.25">
      <c r="A98" s="76" t="s">
        <v>73</v>
      </c>
      <c r="B98" s="76"/>
      <c r="C98" s="76"/>
      <c r="D98" s="76"/>
      <c r="E98" s="76"/>
      <c r="F98" s="76"/>
      <c r="G98" s="76"/>
      <c r="H98" s="76"/>
      <c r="I98" s="76"/>
      <c r="J98" s="76"/>
    </row>
    <row r="99" spans="1:10" ht="21" x14ac:dyDescent="0.25">
      <c r="A99" s="75" t="str">
        <f>A10</f>
        <v>Lista de Precios Rige desde 1 Agosto 2023</v>
      </c>
      <c r="B99" s="75"/>
      <c r="C99" s="75"/>
      <c r="D99" s="75"/>
      <c r="E99" s="75"/>
      <c r="F99" s="75"/>
      <c r="G99" s="75"/>
      <c r="H99" s="75"/>
      <c r="I99" s="75"/>
      <c r="J99" s="75"/>
    </row>
    <row r="100" spans="1:10" ht="15" customHeight="1" thickBot="1" x14ac:dyDescent="0.3">
      <c r="B100" s="30"/>
      <c r="C100" s="30"/>
      <c r="D100" s="30"/>
      <c r="E100" s="30"/>
      <c r="F100" s="30"/>
      <c r="G100" s="30"/>
      <c r="H100" s="30"/>
      <c r="I100" s="30"/>
      <c r="J100" s="30"/>
    </row>
    <row r="101" spans="1:10" x14ac:dyDescent="0.25">
      <c r="A101" s="79" t="s">
        <v>113</v>
      </c>
      <c r="B101" s="65" t="s">
        <v>2</v>
      </c>
      <c r="C101" s="67" t="s">
        <v>3</v>
      </c>
      <c r="D101" s="69" t="s">
        <v>4</v>
      </c>
      <c r="E101" s="70"/>
      <c r="F101" s="73" t="s">
        <v>5</v>
      </c>
      <c r="G101" s="5" t="s">
        <v>58</v>
      </c>
      <c r="H101" s="5" t="s">
        <v>33</v>
      </c>
      <c r="I101" s="4" t="s">
        <v>1</v>
      </c>
      <c r="J101" s="4" t="s">
        <v>1</v>
      </c>
    </row>
    <row r="102" spans="1:10" ht="15.75" thickBot="1" x14ac:dyDescent="0.3">
      <c r="A102" s="80"/>
      <c r="B102" s="66"/>
      <c r="C102" s="68"/>
      <c r="D102" s="71"/>
      <c r="E102" s="72"/>
      <c r="F102" s="74"/>
      <c r="G102" s="6" t="s">
        <v>59</v>
      </c>
      <c r="H102" s="6" t="s">
        <v>59</v>
      </c>
      <c r="I102" s="6" t="s">
        <v>6</v>
      </c>
      <c r="J102" s="6" t="s">
        <v>7</v>
      </c>
    </row>
    <row r="103" spans="1:10" x14ac:dyDescent="0.25">
      <c r="A103" s="41" t="s">
        <v>188</v>
      </c>
      <c r="B103" s="37" t="s">
        <v>186</v>
      </c>
      <c r="C103" s="9" t="s">
        <v>24</v>
      </c>
      <c r="D103" s="9">
        <v>1</v>
      </c>
      <c r="E103" s="9" t="s">
        <v>56</v>
      </c>
      <c r="F103" s="9" t="s">
        <v>10</v>
      </c>
      <c r="G103" s="9">
        <v>12</v>
      </c>
      <c r="H103" s="10">
        <v>12</v>
      </c>
      <c r="I103" s="11">
        <v>612</v>
      </c>
      <c r="J103" s="12">
        <f t="shared" ref="J103:J110" si="6">I103*1.19</f>
        <v>728.28</v>
      </c>
    </row>
    <row r="104" spans="1:10" x14ac:dyDescent="0.25">
      <c r="A104" s="41" t="s">
        <v>189</v>
      </c>
      <c r="B104" s="37" t="s">
        <v>187</v>
      </c>
      <c r="C104" s="9" t="s">
        <v>24</v>
      </c>
      <c r="D104" s="9">
        <v>1</v>
      </c>
      <c r="E104" s="9" t="s">
        <v>56</v>
      </c>
      <c r="F104" s="9" t="s">
        <v>10</v>
      </c>
      <c r="G104" s="9">
        <v>12</v>
      </c>
      <c r="H104" s="10">
        <v>12</v>
      </c>
      <c r="I104" s="11">
        <v>612</v>
      </c>
      <c r="J104" s="12">
        <f t="shared" si="6"/>
        <v>728.28</v>
      </c>
    </row>
    <row r="105" spans="1:10" x14ac:dyDescent="0.25">
      <c r="A105" s="38" t="s">
        <v>191</v>
      </c>
      <c r="B105" s="37" t="s">
        <v>186</v>
      </c>
      <c r="C105" s="9" t="s">
        <v>24</v>
      </c>
      <c r="D105" s="9">
        <v>5</v>
      </c>
      <c r="E105" s="9" t="s">
        <v>57</v>
      </c>
      <c r="F105" s="9" t="s">
        <v>9</v>
      </c>
      <c r="G105" s="9">
        <v>4</v>
      </c>
      <c r="H105" s="10">
        <v>20</v>
      </c>
      <c r="I105" s="11">
        <v>2884</v>
      </c>
      <c r="J105" s="12">
        <f t="shared" si="6"/>
        <v>3431.96</v>
      </c>
    </row>
    <row r="106" spans="1:10" x14ac:dyDescent="0.25">
      <c r="A106" s="38" t="s">
        <v>190</v>
      </c>
      <c r="B106" s="37" t="s">
        <v>187</v>
      </c>
      <c r="C106" s="9" t="s">
        <v>24</v>
      </c>
      <c r="D106" s="9">
        <v>5</v>
      </c>
      <c r="E106" s="9" t="s">
        <v>57</v>
      </c>
      <c r="F106" s="9" t="s">
        <v>9</v>
      </c>
      <c r="G106" s="9">
        <v>4</v>
      </c>
      <c r="H106" s="10">
        <v>20</v>
      </c>
      <c r="I106" s="11">
        <v>2884</v>
      </c>
      <c r="J106" s="12">
        <f t="shared" si="6"/>
        <v>3431.96</v>
      </c>
    </row>
    <row r="107" spans="1:10" x14ac:dyDescent="0.25">
      <c r="A107" s="38" t="s">
        <v>147</v>
      </c>
      <c r="B107" s="37" t="s">
        <v>15</v>
      </c>
      <c r="C107" s="9" t="s">
        <v>16</v>
      </c>
      <c r="D107" s="9">
        <v>900</v>
      </c>
      <c r="E107" s="9" t="s">
        <v>13</v>
      </c>
      <c r="F107" s="9" t="s">
        <v>10</v>
      </c>
      <c r="G107" s="9">
        <v>9</v>
      </c>
      <c r="H107" s="10" t="s">
        <v>17</v>
      </c>
      <c r="I107" s="11">
        <v>764</v>
      </c>
      <c r="J107" s="12">
        <f t="shared" si="6"/>
        <v>909.16</v>
      </c>
    </row>
    <row r="108" spans="1:10" x14ac:dyDescent="0.25">
      <c r="A108" s="38" t="s">
        <v>148</v>
      </c>
      <c r="B108" s="37" t="s">
        <v>15</v>
      </c>
      <c r="C108" s="9" t="s">
        <v>16</v>
      </c>
      <c r="D108" s="9">
        <v>5</v>
      </c>
      <c r="E108" s="9" t="s">
        <v>57</v>
      </c>
      <c r="F108" s="9" t="s">
        <v>9</v>
      </c>
      <c r="G108" s="9">
        <v>4</v>
      </c>
      <c r="H108" s="10">
        <v>20</v>
      </c>
      <c r="I108" s="11">
        <v>3468</v>
      </c>
      <c r="J108" s="12">
        <f t="shared" si="6"/>
        <v>4126.92</v>
      </c>
    </row>
    <row r="109" spans="1:10" x14ac:dyDescent="0.25">
      <c r="A109" s="38" t="s">
        <v>149</v>
      </c>
      <c r="B109" s="37" t="s">
        <v>22</v>
      </c>
      <c r="C109" s="9" t="s">
        <v>23</v>
      </c>
      <c r="D109" s="9">
        <v>1</v>
      </c>
      <c r="E109" s="9" t="s">
        <v>56</v>
      </c>
      <c r="F109" s="9" t="s">
        <v>10</v>
      </c>
      <c r="G109" s="9">
        <v>8</v>
      </c>
      <c r="H109" s="10">
        <v>8</v>
      </c>
      <c r="I109" s="11">
        <v>2147</v>
      </c>
      <c r="J109" s="12">
        <f t="shared" si="6"/>
        <v>2554.9299999999998</v>
      </c>
    </row>
    <row r="110" spans="1:10" x14ac:dyDescent="0.25">
      <c r="A110" s="38" t="s">
        <v>150</v>
      </c>
      <c r="B110" s="37" t="s">
        <v>22</v>
      </c>
      <c r="C110" s="9" t="s">
        <v>23</v>
      </c>
      <c r="D110" s="9">
        <v>5</v>
      </c>
      <c r="E110" s="9" t="s">
        <v>57</v>
      </c>
      <c r="F110" s="9" t="s">
        <v>9</v>
      </c>
      <c r="G110" s="9">
        <v>4</v>
      </c>
      <c r="H110" s="10">
        <v>20</v>
      </c>
      <c r="I110" s="11">
        <v>8594</v>
      </c>
      <c r="J110" s="12">
        <f t="shared" si="6"/>
        <v>10226.859999999999</v>
      </c>
    </row>
    <row r="113" spans="1:10" ht="31.5" x14ac:dyDescent="0.25">
      <c r="A113" s="76" t="s">
        <v>74</v>
      </c>
      <c r="B113" s="76"/>
      <c r="C113" s="76"/>
      <c r="D113" s="76"/>
      <c r="E113" s="76"/>
      <c r="F113" s="76"/>
      <c r="G113" s="76"/>
      <c r="H113" s="76"/>
      <c r="I113" s="76"/>
      <c r="J113" s="76"/>
    </row>
    <row r="114" spans="1:10" ht="21" x14ac:dyDescent="0.25">
      <c r="A114" s="75" t="str">
        <f>A10</f>
        <v>Lista de Precios Rige desde 1 Agosto 2023</v>
      </c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 ht="15.75" thickBot="1" x14ac:dyDescent="0.3"/>
    <row r="116" spans="1:10" x14ac:dyDescent="0.25">
      <c r="A116" s="79" t="s">
        <v>113</v>
      </c>
      <c r="B116" s="65" t="s">
        <v>2</v>
      </c>
      <c r="C116" s="67" t="s">
        <v>3</v>
      </c>
      <c r="D116" s="69" t="s">
        <v>4</v>
      </c>
      <c r="E116" s="70"/>
      <c r="F116" s="73" t="s">
        <v>5</v>
      </c>
      <c r="G116" s="5" t="s">
        <v>58</v>
      </c>
      <c r="H116" s="5" t="s">
        <v>33</v>
      </c>
      <c r="I116" s="4" t="s">
        <v>1</v>
      </c>
      <c r="J116" s="4" t="s">
        <v>1</v>
      </c>
    </row>
    <row r="117" spans="1:10" ht="15.75" thickBot="1" x14ac:dyDescent="0.3">
      <c r="A117" s="80"/>
      <c r="B117" s="66"/>
      <c r="C117" s="68"/>
      <c r="D117" s="71"/>
      <c r="E117" s="72"/>
      <c r="F117" s="74"/>
      <c r="G117" s="6" t="s">
        <v>59</v>
      </c>
      <c r="H117" s="6" t="s">
        <v>59</v>
      </c>
      <c r="I117" s="6" t="s">
        <v>6</v>
      </c>
      <c r="J117" s="6" t="s">
        <v>7</v>
      </c>
    </row>
    <row r="118" spans="1:10" x14ac:dyDescent="0.25">
      <c r="A118" s="41" t="s">
        <v>151</v>
      </c>
      <c r="B118" s="39" t="s">
        <v>93</v>
      </c>
      <c r="C118" s="13" t="s">
        <v>34</v>
      </c>
      <c r="D118" s="13">
        <v>4</v>
      </c>
      <c r="E118" s="13" t="s">
        <v>55</v>
      </c>
      <c r="F118" s="13" t="s">
        <v>9</v>
      </c>
      <c r="G118" s="13">
        <v>4</v>
      </c>
      <c r="H118" s="14">
        <v>24</v>
      </c>
      <c r="I118" s="11">
        <v>1927</v>
      </c>
      <c r="J118" s="12">
        <f t="shared" ref="J118:J120" si="7">I118*1.19</f>
        <v>2293.13</v>
      </c>
    </row>
    <row r="119" spans="1:10" x14ac:dyDescent="0.25">
      <c r="A119" s="38" t="s">
        <v>152</v>
      </c>
      <c r="B119" s="37" t="s">
        <v>92</v>
      </c>
      <c r="C119" s="9" t="s">
        <v>34</v>
      </c>
      <c r="D119" s="9">
        <v>1</v>
      </c>
      <c r="E119" s="9" t="s">
        <v>55</v>
      </c>
      <c r="F119" s="9" t="s">
        <v>9</v>
      </c>
      <c r="G119" s="9">
        <v>20</v>
      </c>
      <c r="H119" s="10">
        <v>12</v>
      </c>
      <c r="I119" s="11">
        <v>703</v>
      </c>
      <c r="J119" s="12">
        <f t="shared" si="7"/>
        <v>836.56999999999994</v>
      </c>
    </row>
    <row r="120" spans="1:10" x14ac:dyDescent="0.25">
      <c r="A120" s="38" t="s">
        <v>153</v>
      </c>
      <c r="B120" s="37" t="s">
        <v>94</v>
      </c>
      <c r="C120" s="9" t="s">
        <v>34</v>
      </c>
      <c r="D120" s="9">
        <v>2</v>
      </c>
      <c r="E120" s="9" t="s">
        <v>54</v>
      </c>
      <c r="F120" s="9" t="s">
        <v>9</v>
      </c>
      <c r="G120" s="9">
        <v>12</v>
      </c>
      <c r="H120" s="10">
        <v>24</v>
      </c>
      <c r="I120" s="11">
        <v>1156</v>
      </c>
      <c r="J120" s="12">
        <f t="shared" si="7"/>
        <v>1375.6399999999999</v>
      </c>
    </row>
    <row r="121" spans="1:10" x14ac:dyDescent="0.25">
      <c r="B121" s="20"/>
      <c r="C121" s="20"/>
      <c r="D121" s="20"/>
      <c r="E121" s="20"/>
      <c r="F121" s="20"/>
      <c r="G121" s="20"/>
      <c r="H121" s="21"/>
      <c r="I121" s="25"/>
      <c r="J121" s="22"/>
    </row>
    <row r="122" spans="1:10" x14ac:dyDescent="0.25">
      <c r="B122" s="20"/>
      <c r="C122" s="20"/>
      <c r="D122" s="20"/>
      <c r="E122" s="20"/>
      <c r="F122" s="20"/>
      <c r="G122" s="20"/>
      <c r="H122" s="21"/>
      <c r="I122" s="25"/>
      <c r="J122" s="22"/>
    </row>
    <row r="123" spans="1:10" ht="31.5" x14ac:dyDescent="0.25">
      <c r="A123" s="76" t="s">
        <v>75</v>
      </c>
      <c r="B123" s="76"/>
      <c r="C123" s="76"/>
      <c r="D123" s="76"/>
      <c r="E123" s="76"/>
      <c r="F123" s="76"/>
      <c r="G123" s="76"/>
      <c r="H123" s="76"/>
      <c r="I123" s="76"/>
      <c r="J123" s="76"/>
    </row>
    <row r="124" spans="1:10" ht="21" x14ac:dyDescent="0.25">
      <c r="A124" s="75" t="str">
        <f>A10</f>
        <v>Lista de Precios Rige desde 1 Agosto 2023</v>
      </c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 ht="15.75" thickBot="1" x14ac:dyDescent="0.3"/>
    <row r="126" spans="1:10" x14ac:dyDescent="0.25">
      <c r="A126" s="94" t="s">
        <v>113</v>
      </c>
      <c r="B126" s="67" t="s">
        <v>2</v>
      </c>
      <c r="C126" s="67" t="s">
        <v>3</v>
      </c>
      <c r="D126" s="69" t="s">
        <v>4</v>
      </c>
      <c r="E126" s="70"/>
      <c r="F126" s="73" t="s">
        <v>5</v>
      </c>
      <c r="G126" s="5" t="s">
        <v>58</v>
      </c>
      <c r="H126" s="5" t="s">
        <v>33</v>
      </c>
      <c r="I126" s="4" t="s">
        <v>1</v>
      </c>
      <c r="J126" s="4" t="s">
        <v>1</v>
      </c>
    </row>
    <row r="127" spans="1:10" ht="15.75" thickBot="1" x14ac:dyDescent="0.3">
      <c r="A127" s="95"/>
      <c r="B127" s="68"/>
      <c r="C127" s="68"/>
      <c r="D127" s="71"/>
      <c r="E127" s="72"/>
      <c r="F127" s="74"/>
      <c r="G127" s="6" t="s">
        <v>59</v>
      </c>
      <c r="H127" s="6" t="s">
        <v>59</v>
      </c>
      <c r="I127" s="6" t="s">
        <v>6</v>
      </c>
      <c r="J127" s="6" t="s">
        <v>7</v>
      </c>
    </row>
    <row r="128" spans="1:10" x14ac:dyDescent="0.25">
      <c r="A128" s="41" t="s">
        <v>154</v>
      </c>
      <c r="B128" s="13" t="s">
        <v>35</v>
      </c>
      <c r="C128" s="13" t="s">
        <v>36</v>
      </c>
      <c r="D128" s="13">
        <v>5</v>
      </c>
      <c r="E128" s="13" t="s">
        <v>57</v>
      </c>
      <c r="F128" s="13" t="s">
        <v>9</v>
      </c>
      <c r="G128" s="13">
        <v>4</v>
      </c>
      <c r="H128" s="14">
        <v>20</v>
      </c>
      <c r="I128" s="11">
        <v>4955</v>
      </c>
      <c r="J128" s="12">
        <f t="shared" ref="J128:J134" si="8">I128*1.19</f>
        <v>5896.45</v>
      </c>
    </row>
    <row r="129" spans="1:10" x14ac:dyDescent="0.25">
      <c r="A129" s="38" t="s">
        <v>155</v>
      </c>
      <c r="B129" s="9" t="s">
        <v>43</v>
      </c>
      <c r="C129" s="9" t="s">
        <v>38</v>
      </c>
      <c r="D129" s="9">
        <v>5</v>
      </c>
      <c r="E129" s="9" t="s">
        <v>55</v>
      </c>
      <c r="F129" s="9" t="s">
        <v>9</v>
      </c>
      <c r="G129" s="9">
        <v>4</v>
      </c>
      <c r="H129" s="10">
        <v>20</v>
      </c>
      <c r="I129" s="11">
        <v>2882</v>
      </c>
      <c r="J129" s="12">
        <f t="shared" si="8"/>
        <v>3429.58</v>
      </c>
    </row>
    <row r="130" spans="1:10" x14ac:dyDescent="0.25">
      <c r="A130" s="38" t="s">
        <v>156</v>
      </c>
      <c r="B130" s="9" t="s">
        <v>37</v>
      </c>
      <c r="C130" s="9" t="s">
        <v>38</v>
      </c>
      <c r="D130" s="9">
        <v>1</v>
      </c>
      <c r="E130" s="9" t="s">
        <v>56</v>
      </c>
      <c r="F130" s="9" t="s">
        <v>39</v>
      </c>
      <c r="G130" s="9">
        <v>20</v>
      </c>
      <c r="H130" s="10">
        <v>20</v>
      </c>
      <c r="I130" s="11">
        <v>5548</v>
      </c>
      <c r="J130" s="12">
        <f t="shared" si="8"/>
        <v>6602.12</v>
      </c>
    </row>
    <row r="131" spans="1:10" x14ac:dyDescent="0.25">
      <c r="A131" s="38" t="s">
        <v>157</v>
      </c>
      <c r="B131" s="9" t="s">
        <v>40</v>
      </c>
      <c r="C131" s="9" t="s">
        <v>38</v>
      </c>
      <c r="D131" s="9">
        <v>1</v>
      </c>
      <c r="E131" s="9" t="s">
        <v>54</v>
      </c>
      <c r="F131" s="9" t="s">
        <v>39</v>
      </c>
      <c r="G131" s="9">
        <v>20</v>
      </c>
      <c r="H131" s="10">
        <v>20</v>
      </c>
      <c r="I131" s="11">
        <v>4905</v>
      </c>
      <c r="J131" s="12">
        <f t="shared" si="8"/>
        <v>5836.95</v>
      </c>
    </row>
    <row r="132" spans="1:10" x14ac:dyDescent="0.25">
      <c r="A132" s="38" t="s">
        <v>158</v>
      </c>
      <c r="B132" s="9" t="s">
        <v>41</v>
      </c>
      <c r="C132" s="9" t="s">
        <v>42</v>
      </c>
      <c r="D132" s="9">
        <v>1</v>
      </c>
      <c r="E132" s="9" t="s">
        <v>54</v>
      </c>
      <c r="F132" s="9" t="s">
        <v>39</v>
      </c>
      <c r="G132" s="9">
        <v>17</v>
      </c>
      <c r="H132" s="10">
        <v>17</v>
      </c>
      <c r="I132" s="11">
        <v>1095</v>
      </c>
      <c r="J132" s="12">
        <f t="shared" si="8"/>
        <v>1303.05</v>
      </c>
    </row>
    <row r="133" spans="1:10" x14ac:dyDescent="0.25">
      <c r="A133" s="38" t="s">
        <v>159</v>
      </c>
      <c r="B133" s="9" t="s">
        <v>44</v>
      </c>
      <c r="C133" s="9" t="s">
        <v>38</v>
      </c>
      <c r="D133" s="9">
        <v>5.8</v>
      </c>
      <c r="E133" s="9" t="s">
        <v>55</v>
      </c>
      <c r="F133" s="9" t="s">
        <v>9</v>
      </c>
      <c r="G133" s="9">
        <v>4</v>
      </c>
      <c r="H133" s="10">
        <v>23.2</v>
      </c>
      <c r="I133" s="11">
        <v>4549</v>
      </c>
      <c r="J133" s="12">
        <f t="shared" si="8"/>
        <v>5413.3099999999995</v>
      </c>
    </row>
    <row r="134" spans="1:10" x14ac:dyDescent="0.25">
      <c r="A134" s="38" t="s">
        <v>160</v>
      </c>
      <c r="B134" s="13" t="s">
        <v>44</v>
      </c>
      <c r="C134" s="13" t="s">
        <v>38</v>
      </c>
      <c r="D134" s="13">
        <v>23.2</v>
      </c>
      <c r="E134" s="13" t="s">
        <v>55</v>
      </c>
      <c r="F134" s="13" t="s">
        <v>9</v>
      </c>
      <c r="G134" s="13">
        <v>1</v>
      </c>
      <c r="H134" s="14" t="s">
        <v>45</v>
      </c>
      <c r="I134" s="11">
        <v>18100</v>
      </c>
      <c r="J134" s="12">
        <f t="shared" si="8"/>
        <v>21539</v>
      </c>
    </row>
    <row r="135" spans="1:10" x14ac:dyDescent="0.25">
      <c r="B135" s="20"/>
      <c r="C135" s="20"/>
      <c r="D135" s="20"/>
      <c r="E135" s="20"/>
      <c r="F135" s="20"/>
      <c r="G135" s="20"/>
      <c r="H135" s="21"/>
      <c r="I135" s="25"/>
      <c r="J135" s="22"/>
    </row>
    <row r="136" spans="1:10" x14ac:dyDescent="0.25">
      <c r="B136" s="20"/>
      <c r="C136" s="20"/>
      <c r="D136" s="20"/>
      <c r="E136" s="20"/>
      <c r="F136" s="20"/>
      <c r="G136" s="20"/>
      <c r="H136" s="21"/>
      <c r="I136" s="25"/>
      <c r="J136" s="22"/>
    </row>
    <row r="137" spans="1:10" x14ac:dyDescent="0.25">
      <c r="B137" s="20"/>
      <c r="C137" s="20"/>
      <c r="D137" s="20"/>
      <c r="E137" s="20"/>
      <c r="F137" s="20"/>
      <c r="G137" s="20"/>
      <c r="H137" s="21"/>
      <c r="I137" s="25"/>
      <c r="J137" s="22"/>
    </row>
    <row r="138" spans="1:10" x14ac:dyDescent="0.25">
      <c r="B138" s="20"/>
      <c r="C138" s="20"/>
      <c r="D138" s="20"/>
      <c r="E138" s="20"/>
      <c r="F138" s="20"/>
      <c r="G138" s="20"/>
      <c r="H138" s="21"/>
      <c r="I138" s="25"/>
      <c r="J138" s="22"/>
    </row>
    <row r="139" spans="1:10" x14ac:dyDescent="0.25">
      <c r="B139" s="20"/>
      <c r="C139" s="20"/>
      <c r="D139" s="20"/>
      <c r="E139" s="20"/>
      <c r="F139" s="20"/>
      <c r="G139" s="20"/>
      <c r="H139" s="21"/>
      <c r="I139" s="25"/>
      <c r="J139" s="22"/>
    </row>
    <row r="140" spans="1:10" x14ac:dyDescent="0.25">
      <c r="B140" s="20"/>
      <c r="C140" s="20"/>
      <c r="D140" s="20"/>
      <c r="E140" s="20"/>
      <c r="F140" s="20"/>
      <c r="G140" s="20"/>
      <c r="H140" s="21"/>
      <c r="I140" s="25"/>
      <c r="J140" s="22"/>
    </row>
    <row r="141" spans="1:10" x14ac:dyDescent="0.25">
      <c r="B141" s="20"/>
      <c r="C141" s="20"/>
      <c r="D141" s="20"/>
      <c r="E141" s="20"/>
      <c r="F141" s="20"/>
      <c r="G141" s="20"/>
      <c r="H141" s="21"/>
      <c r="I141" s="25"/>
      <c r="J141" s="22"/>
    </row>
    <row r="142" spans="1:10" x14ac:dyDescent="0.25">
      <c r="B142" s="20"/>
      <c r="C142" s="20"/>
      <c r="D142" s="20"/>
      <c r="E142" s="20"/>
      <c r="F142" s="20"/>
      <c r="G142" s="20"/>
      <c r="H142" s="21"/>
      <c r="I142" s="25"/>
      <c r="J142" s="22"/>
    </row>
    <row r="143" spans="1:10" x14ac:dyDescent="0.25">
      <c r="B143" s="20"/>
      <c r="C143" s="20"/>
      <c r="D143" s="20"/>
      <c r="E143" s="20"/>
      <c r="F143" s="20"/>
      <c r="G143" s="20"/>
      <c r="H143" s="21"/>
      <c r="I143" s="25"/>
      <c r="J143" s="22"/>
    </row>
    <row r="144" spans="1:10" x14ac:dyDescent="0.25">
      <c r="B144" s="20"/>
      <c r="C144" s="20"/>
      <c r="D144" s="20"/>
      <c r="E144" s="20"/>
      <c r="F144" s="20"/>
      <c r="G144" s="20"/>
      <c r="H144" s="21"/>
      <c r="I144" s="25"/>
      <c r="J144" s="22"/>
    </row>
    <row r="145" spans="1:10" x14ac:dyDescent="0.25">
      <c r="B145" s="20"/>
      <c r="C145" s="20"/>
      <c r="D145" s="20"/>
      <c r="E145" s="20"/>
      <c r="F145" s="20"/>
      <c r="G145" s="20"/>
      <c r="H145" s="21"/>
      <c r="I145" s="25"/>
      <c r="J145" s="22"/>
    </row>
    <row r="146" spans="1:10" ht="31.5" x14ac:dyDescent="0.25">
      <c r="A146" s="96" t="s">
        <v>76</v>
      </c>
      <c r="B146" s="96"/>
      <c r="C146" s="96"/>
      <c r="D146" s="96"/>
      <c r="E146" s="96"/>
      <c r="F146" s="96"/>
      <c r="G146" s="96"/>
      <c r="H146" s="96"/>
      <c r="I146" s="96"/>
      <c r="J146" s="96"/>
    </row>
    <row r="147" spans="1:10" ht="21" x14ac:dyDescent="0.25">
      <c r="A147" s="97" t="str">
        <f>A10</f>
        <v>Lista de Precios Rige desde 1 Agosto 2023</v>
      </c>
      <c r="B147" s="97"/>
      <c r="C147" s="97"/>
      <c r="D147" s="97"/>
      <c r="E147" s="97"/>
      <c r="F147" s="97"/>
      <c r="G147" s="97"/>
      <c r="H147" s="97"/>
      <c r="I147" s="97"/>
      <c r="J147" s="97"/>
    </row>
    <row r="148" spans="1:10" ht="15.75" thickBot="1" x14ac:dyDescent="0.3"/>
    <row r="149" spans="1:10" x14ac:dyDescent="0.25">
      <c r="A149" s="79" t="s">
        <v>113</v>
      </c>
      <c r="B149" s="65" t="s">
        <v>2</v>
      </c>
      <c r="C149" s="67" t="s">
        <v>3</v>
      </c>
      <c r="D149" s="69" t="s">
        <v>4</v>
      </c>
      <c r="E149" s="70"/>
      <c r="F149" s="73" t="s">
        <v>5</v>
      </c>
      <c r="G149" s="5" t="s">
        <v>58</v>
      </c>
      <c r="H149" s="5" t="s">
        <v>33</v>
      </c>
      <c r="I149" s="4" t="s">
        <v>1</v>
      </c>
      <c r="J149" s="4" t="s">
        <v>1</v>
      </c>
    </row>
    <row r="150" spans="1:10" ht="15.75" thickBot="1" x14ac:dyDescent="0.3">
      <c r="A150" s="80"/>
      <c r="B150" s="66"/>
      <c r="C150" s="68"/>
      <c r="D150" s="71"/>
      <c r="E150" s="72"/>
      <c r="F150" s="74"/>
      <c r="G150" s="6" t="s">
        <v>59</v>
      </c>
      <c r="H150" s="6" t="s">
        <v>59</v>
      </c>
      <c r="I150" s="6" t="s">
        <v>6</v>
      </c>
      <c r="J150" s="6" t="s">
        <v>7</v>
      </c>
    </row>
    <row r="151" spans="1:10" x14ac:dyDescent="0.25">
      <c r="A151" s="41" t="s">
        <v>161</v>
      </c>
      <c r="B151" s="37" t="s">
        <v>51</v>
      </c>
      <c r="C151" s="9" t="s">
        <v>53</v>
      </c>
      <c r="D151" s="9">
        <v>5</v>
      </c>
      <c r="E151" s="9" t="s">
        <v>57</v>
      </c>
      <c r="F151" s="9" t="s">
        <v>9</v>
      </c>
      <c r="G151" s="9">
        <v>4</v>
      </c>
      <c r="H151" s="10">
        <v>20</v>
      </c>
      <c r="I151" s="11">
        <v>3060</v>
      </c>
      <c r="J151" s="12">
        <f t="shared" ref="J151:J156" si="9">I151*1.19</f>
        <v>3641.3999999999996</v>
      </c>
    </row>
    <row r="152" spans="1:10" x14ac:dyDescent="0.25">
      <c r="A152" s="38" t="s">
        <v>162</v>
      </c>
      <c r="B152" s="37" t="s">
        <v>51</v>
      </c>
      <c r="C152" s="9" t="s">
        <v>52</v>
      </c>
      <c r="D152" s="9">
        <v>20</v>
      </c>
      <c r="E152" s="9" t="s">
        <v>57</v>
      </c>
      <c r="F152" s="9" t="s">
        <v>9</v>
      </c>
      <c r="G152" s="9">
        <v>1</v>
      </c>
      <c r="H152" s="10">
        <v>20</v>
      </c>
      <c r="I152" s="11">
        <v>11719</v>
      </c>
      <c r="J152" s="12">
        <f t="shared" si="9"/>
        <v>13945.609999999999</v>
      </c>
    </row>
    <row r="153" spans="1:10" x14ac:dyDescent="0.25">
      <c r="A153" s="38" t="s">
        <v>163</v>
      </c>
      <c r="B153" s="37" t="s">
        <v>49</v>
      </c>
      <c r="C153" s="9" t="s">
        <v>50</v>
      </c>
      <c r="D153" s="9">
        <v>1</v>
      </c>
      <c r="E153" s="9" t="s">
        <v>56</v>
      </c>
      <c r="F153" s="9" t="s">
        <v>10</v>
      </c>
      <c r="G153" s="9">
        <v>8</v>
      </c>
      <c r="H153" s="10">
        <v>8</v>
      </c>
      <c r="I153" s="11">
        <v>1445</v>
      </c>
      <c r="J153" s="12">
        <f t="shared" si="9"/>
        <v>1719.55</v>
      </c>
    </row>
    <row r="154" spans="1:10" x14ac:dyDescent="0.25">
      <c r="A154" s="38" t="s">
        <v>164</v>
      </c>
      <c r="B154" s="39" t="s">
        <v>49</v>
      </c>
      <c r="C154" s="13" t="s">
        <v>50</v>
      </c>
      <c r="D154" s="13">
        <v>5</v>
      </c>
      <c r="E154" s="13" t="s">
        <v>57</v>
      </c>
      <c r="F154" s="13" t="s">
        <v>9</v>
      </c>
      <c r="G154" s="13">
        <v>4</v>
      </c>
      <c r="H154" s="14">
        <v>20</v>
      </c>
      <c r="I154" s="11">
        <v>3638</v>
      </c>
      <c r="J154" s="12">
        <f t="shared" si="9"/>
        <v>4329.22</v>
      </c>
    </row>
    <row r="155" spans="1:10" x14ac:dyDescent="0.25">
      <c r="A155" s="38" t="s">
        <v>165</v>
      </c>
      <c r="B155" s="37" t="s">
        <v>49</v>
      </c>
      <c r="C155" s="9" t="s">
        <v>50</v>
      </c>
      <c r="D155" s="9">
        <v>20</v>
      </c>
      <c r="E155" s="9" t="s">
        <v>57</v>
      </c>
      <c r="F155" s="9" t="s">
        <v>9</v>
      </c>
      <c r="G155" s="9">
        <v>1</v>
      </c>
      <c r="H155" s="10">
        <v>20</v>
      </c>
      <c r="I155" s="11">
        <v>16704</v>
      </c>
      <c r="J155" s="12">
        <f t="shared" si="9"/>
        <v>19877.759999999998</v>
      </c>
    </row>
    <row r="156" spans="1:10" x14ac:dyDescent="0.25">
      <c r="A156" s="38" t="s">
        <v>166</v>
      </c>
      <c r="B156" s="40" t="s">
        <v>61</v>
      </c>
      <c r="C156" s="15" t="s">
        <v>62</v>
      </c>
      <c r="D156" s="16">
        <v>5</v>
      </c>
      <c r="E156" s="15" t="s">
        <v>57</v>
      </c>
      <c r="F156" s="15" t="s">
        <v>9</v>
      </c>
      <c r="G156" s="16">
        <v>4</v>
      </c>
      <c r="H156" s="17">
        <v>20</v>
      </c>
      <c r="I156" s="11">
        <v>1041</v>
      </c>
      <c r="J156" s="12">
        <f t="shared" si="9"/>
        <v>1238.79</v>
      </c>
    </row>
    <row r="157" spans="1:10" x14ac:dyDescent="0.25">
      <c r="B157" s="27"/>
      <c r="C157" s="27"/>
      <c r="D157" s="28"/>
      <c r="E157" s="27"/>
      <c r="F157" s="27"/>
      <c r="G157" s="28"/>
      <c r="H157" s="29"/>
      <c r="I157" s="25"/>
      <c r="J157" s="22"/>
    </row>
    <row r="158" spans="1:10" x14ac:dyDescent="0.25">
      <c r="B158" s="27"/>
      <c r="C158" s="27"/>
      <c r="D158" s="28"/>
      <c r="E158" s="27"/>
      <c r="F158" s="27"/>
      <c r="G158" s="28"/>
      <c r="H158" s="29"/>
      <c r="I158" s="25"/>
      <c r="J158" s="22"/>
    </row>
    <row r="159" spans="1:10" ht="31.5" x14ac:dyDescent="0.25">
      <c r="A159" s="98" t="s">
        <v>100</v>
      </c>
      <c r="B159" s="98"/>
      <c r="C159" s="98"/>
      <c r="D159" s="98"/>
      <c r="E159" s="98"/>
      <c r="F159" s="98"/>
      <c r="G159" s="98"/>
      <c r="H159" s="98"/>
      <c r="I159" s="98"/>
      <c r="J159" s="98"/>
    </row>
    <row r="160" spans="1:10" ht="21" x14ac:dyDescent="0.25">
      <c r="A160" s="99" t="str">
        <f>A10</f>
        <v>Lista de Precios Rige desde 1 Agosto 2023</v>
      </c>
      <c r="B160" s="99"/>
      <c r="C160" s="99"/>
      <c r="D160" s="99"/>
      <c r="E160" s="99"/>
      <c r="F160" s="99"/>
      <c r="G160" s="99"/>
      <c r="H160" s="99"/>
      <c r="I160" s="99"/>
      <c r="J160" s="99"/>
    </row>
    <row r="161" spans="1:10" ht="15.75" thickBot="1" x14ac:dyDescent="0.3"/>
    <row r="162" spans="1:10" x14ac:dyDescent="0.25">
      <c r="A162" s="79" t="s">
        <v>113</v>
      </c>
      <c r="B162" s="65" t="s">
        <v>2</v>
      </c>
      <c r="C162" s="67" t="s">
        <v>3</v>
      </c>
      <c r="D162" s="69" t="s">
        <v>4</v>
      </c>
      <c r="E162" s="70"/>
      <c r="F162" s="73" t="s">
        <v>5</v>
      </c>
      <c r="G162" s="5" t="s">
        <v>58</v>
      </c>
      <c r="H162" s="5" t="s">
        <v>33</v>
      </c>
      <c r="I162" s="31" t="s">
        <v>1</v>
      </c>
      <c r="J162" s="4" t="s">
        <v>1</v>
      </c>
    </row>
    <row r="163" spans="1:10" ht="15.75" thickBot="1" x14ac:dyDescent="0.3">
      <c r="A163" s="80"/>
      <c r="B163" s="66"/>
      <c r="C163" s="68"/>
      <c r="D163" s="71"/>
      <c r="E163" s="72"/>
      <c r="F163" s="74"/>
      <c r="G163" s="6" t="s">
        <v>59</v>
      </c>
      <c r="H163" s="6" t="s">
        <v>59</v>
      </c>
      <c r="I163" s="32" t="s">
        <v>104</v>
      </c>
      <c r="J163" s="6" t="s">
        <v>6</v>
      </c>
    </row>
    <row r="164" spans="1:10" x14ac:dyDescent="0.25">
      <c r="A164" s="38">
        <v>0</v>
      </c>
      <c r="B164" s="37" t="s">
        <v>101</v>
      </c>
      <c r="C164" s="9" t="s">
        <v>102</v>
      </c>
      <c r="D164" s="9">
        <v>5</v>
      </c>
      <c r="E164" s="9" t="s">
        <v>57</v>
      </c>
      <c r="F164" s="9" t="s">
        <v>9</v>
      </c>
      <c r="G164" s="9">
        <v>4</v>
      </c>
      <c r="H164" s="10">
        <v>20</v>
      </c>
      <c r="I164" s="33">
        <v>7302</v>
      </c>
      <c r="J164" s="12">
        <f t="shared" ref="J164:J166" si="10">I164*1.19</f>
        <v>8689.3799999999992</v>
      </c>
    </row>
    <row r="165" spans="1:10" x14ac:dyDescent="0.25">
      <c r="A165" s="38" t="s">
        <v>138</v>
      </c>
      <c r="B165" s="37" t="s">
        <v>87</v>
      </c>
      <c r="C165" s="9" t="s">
        <v>103</v>
      </c>
      <c r="D165" s="9">
        <v>5</v>
      </c>
      <c r="E165" s="9" t="s">
        <v>57</v>
      </c>
      <c r="F165" s="9" t="s">
        <v>9</v>
      </c>
      <c r="G165" s="9">
        <v>4</v>
      </c>
      <c r="H165" s="10">
        <v>20</v>
      </c>
      <c r="I165" s="33">
        <v>6361</v>
      </c>
      <c r="J165" s="12">
        <f t="shared" si="10"/>
        <v>7569.5899999999992</v>
      </c>
    </row>
    <row r="166" spans="1:10" x14ac:dyDescent="0.25">
      <c r="A166" s="38" t="s">
        <v>214</v>
      </c>
      <c r="B166" s="37" t="s">
        <v>215</v>
      </c>
      <c r="C166" s="9" t="s">
        <v>103</v>
      </c>
      <c r="D166" s="9">
        <v>20</v>
      </c>
      <c r="E166" s="9" t="s">
        <v>57</v>
      </c>
      <c r="F166" s="9" t="s">
        <v>9</v>
      </c>
      <c r="G166" s="9">
        <v>1</v>
      </c>
      <c r="H166" s="10">
        <v>20</v>
      </c>
      <c r="I166" s="33">
        <v>27327</v>
      </c>
      <c r="J166" s="12">
        <f t="shared" si="10"/>
        <v>32519.129999999997</v>
      </c>
    </row>
    <row r="171" spans="1:10" x14ac:dyDescent="0.25">
      <c r="B171" s="23"/>
      <c r="C171" s="23"/>
      <c r="D171" s="23"/>
      <c r="E171" s="23"/>
      <c r="F171" s="23"/>
      <c r="G171" s="23"/>
      <c r="H171" s="23"/>
      <c r="I171" s="23"/>
      <c r="J171" s="23"/>
    </row>
    <row r="172" spans="1:10" x14ac:dyDescent="0.25">
      <c r="B172" s="23"/>
      <c r="C172" s="23"/>
      <c r="D172" s="23"/>
      <c r="E172" s="23"/>
      <c r="F172" s="23"/>
      <c r="G172" s="23"/>
      <c r="H172" s="23"/>
      <c r="I172" s="23"/>
      <c r="J172" s="23"/>
    </row>
    <row r="173" spans="1:10" x14ac:dyDescent="0.25">
      <c r="B173" s="23"/>
      <c r="C173" s="23"/>
      <c r="D173" s="23"/>
      <c r="E173" s="23"/>
      <c r="F173" s="23"/>
      <c r="G173" s="23"/>
      <c r="H173" s="23"/>
      <c r="I173" s="23"/>
      <c r="J173" s="23"/>
    </row>
    <row r="174" spans="1:10" x14ac:dyDescent="0.25">
      <c r="B174" s="23"/>
      <c r="C174" s="23"/>
      <c r="D174" s="23"/>
      <c r="E174" s="23"/>
      <c r="F174" s="23"/>
      <c r="G174" s="23"/>
      <c r="H174" s="23"/>
      <c r="I174" s="23"/>
      <c r="J174" s="23"/>
    </row>
    <row r="175" spans="1:10" x14ac:dyDescent="0.25">
      <c r="B175" s="23"/>
      <c r="C175" s="23"/>
      <c r="D175" s="23"/>
      <c r="E175" s="23"/>
      <c r="F175" s="23"/>
      <c r="G175" s="23"/>
      <c r="H175" s="23"/>
      <c r="I175" s="23"/>
      <c r="J175" s="23"/>
    </row>
    <row r="176" spans="1:10" x14ac:dyDescent="0.25"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2:10" ht="15.75" x14ac:dyDescent="0.25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ht="15.75" x14ac:dyDescent="0.25">
      <c r="B178" s="35"/>
      <c r="C178" s="35"/>
      <c r="D178" s="35"/>
      <c r="E178" s="35"/>
      <c r="F178" s="35"/>
      <c r="G178" s="35"/>
      <c r="H178" s="35"/>
      <c r="I178" s="35"/>
      <c r="J178" s="35"/>
    </row>
    <row r="179" spans="2:10" x14ac:dyDescent="0.25">
      <c r="B179" s="23"/>
      <c r="C179" s="23"/>
      <c r="D179" s="23"/>
      <c r="E179" s="23"/>
      <c r="F179" s="23"/>
      <c r="G179" s="23"/>
      <c r="H179" s="23"/>
      <c r="I179" s="23"/>
      <c r="J179" s="23"/>
    </row>
    <row r="180" spans="2:10" x14ac:dyDescent="0.25">
      <c r="B180" s="23"/>
      <c r="C180" s="23"/>
      <c r="D180" s="23"/>
      <c r="E180" s="23"/>
      <c r="F180" s="23"/>
      <c r="G180" s="23"/>
      <c r="H180" s="23"/>
      <c r="I180" s="23"/>
      <c r="J180" s="23"/>
    </row>
    <row r="181" spans="2:10" x14ac:dyDescent="0.25">
      <c r="B181" s="23"/>
      <c r="C181" s="23"/>
      <c r="D181" s="23"/>
      <c r="E181" s="23"/>
      <c r="F181" s="23"/>
      <c r="G181" s="23"/>
      <c r="H181" s="23"/>
      <c r="I181" s="23"/>
      <c r="J181" s="23"/>
    </row>
    <row r="182" spans="2:10" x14ac:dyDescent="0.25"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2:10" x14ac:dyDescent="0.25">
      <c r="B183" s="23"/>
      <c r="C183" s="23"/>
      <c r="D183" s="23"/>
      <c r="E183" s="23"/>
      <c r="F183" s="23"/>
      <c r="G183" s="23"/>
      <c r="H183" s="23"/>
      <c r="I183" s="23"/>
      <c r="J183" s="23"/>
    </row>
    <row r="192" spans="2:10" x14ac:dyDescent="0.25">
      <c r="B192" s="2"/>
      <c r="C192" s="2"/>
      <c r="D192" s="2"/>
      <c r="E192" s="2"/>
      <c r="F192" s="2"/>
      <c r="G192" s="2"/>
      <c r="H192" s="2"/>
      <c r="I192" s="2"/>
      <c r="J192" s="2"/>
    </row>
  </sheetData>
  <sheetProtection algorithmName="SHA-512" hashValue="jxPre3aONXZM+wIJRLRrujKv8nITtoqK9ri0Gfc3ZbLCgioQCltQiyg58aBG0Vu7gK/B/aZ4laMQoDW1L6iDIw==" saltValue="BEHV942SxacpxGvZ85waKA==" spinCount="100000" sheet="1" objects="1" scenarios="1"/>
  <mergeCells count="79">
    <mergeCell ref="A116:A117"/>
    <mergeCell ref="A126:A127"/>
    <mergeCell ref="A149:A150"/>
    <mergeCell ref="A162:A163"/>
    <mergeCell ref="A113:J113"/>
    <mergeCell ref="A114:J114"/>
    <mergeCell ref="A124:J124"/>
    <mergeCell ref="A123:J123"/>
    <mergeCell ref="A146:J146"/>
    <mergeCell ref="A147:J147"/>
    <mergeCell ref="A159:J159"/>
    <mergeCell ref="A160:J160"/>
    <mergeCell ref="B116:B117"/>
    <mergeCell ref="D116:E117"/>
    <mergeCell ref="F116:F117"/>
    <mergeCell ref="C116:C117"/>
    <mergeCell ref="A60:J60"/>
    <mergeCell ref="A59:J59"/>
    <mergeCell ref="A75:J75"/>
    <mergeCell ref="A74:J74"/>
    <mergeCell ref="F62:F63"/>
    <mergeCell ref="B62:B63"/>
    <mergeCell ref="C62:C63"/>
    <mergeCell ref="C1:J1"/>
    <mergeCell ref="B34:B35"/>
    <mergeCell ref="C34:C35"/>
    <mergeCell ref="D34:E35"/>
    <mergeCell ref="F34:F35"/>
    <mergeCell ref="C7:J7"/>
    <mergeCell ref="C8:J8"/>
    <mergeCell ref="C2:J2"/>
    <mergeCell ref="C3:J3"/>
    <mergeCell ref="C4:J4"/>
    <mergeCell ref="C5:J5"/>
    <mergeCell ref="D13:E14"/>
    <mergeCell ref="F13:F14"/>
    <mergeCell ref="B13:B14"/>
    <mergeCell ref="C13:C14"/>
    <mergeCell ref="A32:J32"/>
    <mergeCell ref="C77:C78"/>
    <mergeCell ref="D77:E78"/>
    <mergeCell ref="F77:F78"/>
    <mergeCell ref="D62:E63"/>
    <mergeCell ref="B101:B102"/>
    <mergeCell ref="C101:C102"/>
    <mergeCell ref="D101:E102"/>
    <mergeCell ref="B77:B78"/>
    <mergeCell ref="F101:F102"/>
    <mergeCell ref="A98:J98"/>
    <mergeCell ref="A99:J99"/>
    <mergeCell ref="A62:A63"/>
    <mergeCell ref="A77:A78"/>
    <mergeCell ref="A101:A102"/>
    <mergeCell ref="B54:B55"/>
    <mergeCell ref="C54:C55"/>
    <mergeCell ref="A10:J10"/>
    <mergeCell ref="A9:J9"/>
    <mergeCell ref="A2:B5"/>
    <mergeCell ref="A7:B8"/>
    <mergeCell ref="D54:E55"/>
    <mergeCell ref="F54:F55"/>
    <mergeCell ref="A13:A14"/>
    <mergeCell ref="A34:A35"/>
    <mergeCell ref="A54:A55"/>
    <mergeCell ref="A52:J52"/>
    <mergeCell ref="A51:J51"/>
    <mergeCell ref="A31:J31"/>
    <mergeCell ref="B162:B163"/>
    <mergeCell ref="B126:B127"/>
    <mergeCell ref="C162:C163"/>
    <mergeCell ref="D162:E163"/>
    <mergeCell ref="F162:F163"/>
    <mergeCell ref="D126:E127"/>
    <mergeCell ref="F126:F127"/>
    <mergeCell ref="C126:C127"/>
    <mergeCell ref="B149:B150"/>
    <mergeCell ref="C149:C150"/>
    <mergeCell ref="D149:E150"/>
    <mergeCell ref="F149:F150"/>
  </mergeCells>
  <phoneticPr fontId="39" type="noConversion"/>
  <printOptions horizontalCentered="1"/>
  <pageMargins left="0.23622047244094491" right="0.23622047244094491" top="0.39370078740157483" bottom="0" header="0" footer="0"/>
  <pageSetup scale="94" fitToHeight="0" orientation="portrait" r:id="rId1"/>
  <rowBreaks count="3" manualBreakCount="3">
    <brk id="50" max="9" man="1"/>
    <brk id="97" max="9" man="1"/>
    <brk id="145" max="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79"/>
  <sheetViews>
    <sheetView showGridLines="0" zoomScale="120" zoomScaleNormal="120" workbookViewId="0">
      <selection activeCell="B14" sqref="B14"/>
    </sheetView>
  </sheetViews>
  <sheetFormatPr baseColWidth="10" defaultRowHeight="15" x14ac:dyDescent="0.25"/>
  <cols>
    <col min="1" max="1" width="9.140625" style="36" customWidth="1"/>
    <col min="2" max="2" width="7.7109375" style="36" customWidth="1"/>
    <col min="3" max="3" width="25.5703125" customWidth="1"/>
    <col min="4" max="4" width="4.5703125" customWidth="1"/>
    <col min="5" max="5" width="4.140625" customWidth="1"/>
    <col min="6" max="6" width="7.140625" customWidth="1"/>
    <col min="7" max="7" width="5" customWidth="1"/>
    <col min="8" max="8" width="5.140625" customWidth="1"/>
    <col min="9" max="10" width="8" customWidth="1"/>
    <col min="12" max="12" width="13.7109375" bestFit="1" customWidth="1"/>
  </cols>
  <sheetData>
    <row r="1" spans="1:12" ht="31.5" x14ac:dyDescent="0.5">
      <c r="A1" s="77"/>
      <c r="B1" s="77"/>
      <c r="C1" s="77"/>
      <c r="D1" s="85" t="s">
        <v>197</v>
      </c>
      <c r="E1" s="85"/>
      <c r="F1" s="85"/>
      <c r="G1" s="85"/>
      <c r="H1" s="85"/>
      <c r="I1" s="85"/>
      <c r="J1" s="85"/>
      <c r="K1" s="85"/>
      <c r="L1" s="85"/>
    </row>
    <row r="2" spans="1:12" ht="15" customHeight="1" x14ac:dyDescent="0.25">
      <c r="A2" s="77"/>
      <c r="B2" s="77"/>
      <c r="C2" s="77"/>
      <c r="D2" s="48"/>
      <c r="E2" s="48"/>
      <c r="F2" s="48"/>
      <c r="G2" s="48"/>
      <c r="H2" s="48"/>
      <c r="I2" s="48"/>
      <c r="J2" s="48"/>
    </row>
    <row r="3" spans="1:12" x14ac:dyDescent="0.25">
      <c r="A3" s="77"/>
      <c r="B3" s="77"/>
      <c r="C3" s="77"/>
      <c r="D3" s="105" t="s">
        <v>198</v>
      </c>
      <c r="E3" s="105"/>
      <c r="F3" s="105"/>
      <c r="G3" s="113"/>
      <c r="H3" s="113"/>
      <c r="I3" s="113"/>
      <c r="J3" s="113"/>
      <c r="K3" s="113"/>
      <c r="L3" s="113"/>
    </row>
    <row r="4" spans="1:12" x14ac:dyDescent="0.25">
      <c r="A4" s="77"/>
      <c r="B4" s="77"/>
      <c r="C4" s="77"/>
      <c r="D4" s="53" t="s">
        <v>199</v>
      </c>
      <c r="E4" s="114"/>
      <c r="F4" s="114"/>
      <c r="G4" s="114"/>
      <c r="H4" s="114"/>
      <c r="I4" s="53" t="s">
        <v>200</v>
      </c>
      <c r="J4" s="114"/>
      <c r="K4" s="114"/>
      <c r="L4" s="114"/>
    </row>
    <row r="6" spans="1:12" ht="23.25" customHeight="1" x14ac:dyDescent="0.25">
      <c r="A6" s="78" t="s">
        <v>207</v>
      </c>
      <c r="B6" s="78"/>
      <c r="C6" s="78"/>
      <c r="D6" s="107" t="s">
        <v>208</v>
      </c>
      <c r="E6" s="107"/>
      <c r="F6" s="107"/>
      <c r="G6" s="107"/>
      <c r="H6" s="107"/>
      <c r="I6" s="107"/>
      <c r="J6" s="107"/>
      <c r="K6" s="106">
        <f>L157</f>
        <v>0</v>
      </c>
      <c r="L6" s="106"/>
    </row>
    <row r="7" spans="1:12" ht="17.25" customHeight="1" x14ac:dyDescent="0.25">
      <c r="A7" s="78"/>
      <c r="B7" s="78"/>
      <c r="C7" s="78"/>
      <c r="D7" s="107"/>
      <c r="E7" s="107"/>
      <c r="F7" s="107"/>
      <c r="G7" s="107"/>
      <c r="H7" s="107"/>
      <c r="I7" s="107"/>
      <c r="J7" s="107"/>
      <c r="K7" s="106"/>
      <c r="L7" s="106"/>
    </row>
    <row r="8" spans="1:12" ht="31.5" x14ac:dyDescent="0.25">
      <c r="A8" s="76" t="s">
        <v>70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</row>
    <row r="9" spans="1:12" ht="21" x14ac:dyDescent="0.25">
      <c r="A9" s="75" t="s">
        <v>221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</row>
    <row r="10" spans="1:12" x14ac:dyDescent="0.25">
      <c r="C10" s="1"/>
      <c r="D10" s="1"/>
      <c r="E10" s="1"/>
      <c r="F10" s="1"/>
      <c r="G10" s="1"/>
      <c r="H10" s="1"/>
      <c r="I10" s="1"/>
      <c r="J10" s="1"/>
    </row>
    <row r="11" spans="1:12" ht="18" thickBot="1" x14ac:dyDescent="0.3">
      <c r="A11" s="24" t="s">
        <v>108</v>
      </c>
      <c r="B11" s="24"/>
      <c r="D11" s="19"/>
      <c r="E11" s="18"/>
      <c r="F11" s="18"/>
      <c r="G11" s="18"/>
      <c r="H11" s="18"/>
      <c r="I11" s="18"/>
      <c r="J11" s="18"/>
    </row>
    <row r="12" spans="1:12" x14ac:dyDescent="0.25">
      <c r="A12" s="79" t="s">
        <v>113</v>
      </c>
      <c r="B12" s="49" t="s">
        <v>205</v>
      </c>
      <c r="C12" s="65" t="s">
        <v>2</v>
      </c>
      <c r="D12" s="89" t="s">
        <v>4</v>
      </c>
      <c r="E12" s="90"/>
      <c r="F12" s="73" t="s">
        <v>5</v>
      </c>
      <c r="G12" s="5" t="s">
        <v>58</v>
      </c>
      <c r="H12" s="5" t="s">
        <v>0</v>
      </c>
      <c r="I12" s="4" t="s">
        <v>1</v>
      </c>
      <c r="J12" s="4" t="s">
        <v>201</v>
      </c>
      <c r="K12" s="54" t="s">
        <v>203</v>
      </c>
      <c r="L12" s="55" t="s">
        <v>203</v>
      </c>
    </row>
    <row r="13" spans="1:12" ht="15.75" thickBot="1" x14ac:dyDescent="0.3">
      <c r="A13" s="80"/>
      <c r="B13" s="50" t="s">
        <v>206</v>
      </c>
      <c r="C13" s="66"/>
      <c r="D13" s="91"/>
      <c r="E13" s="92"/>
      <c r="F13" s="74"/>
      <c r="G13" s="6" t="s">
        <v>59</v>
      </c>
      <c r="H13" s="6" t="s">
        <v>59</v>
      </c>
      <c r="I13" s="6" t="s">
        <v>6</v>
      </c>
      <c r="J13" s="6" t="s">
        <v>202</v>
      </c>
      <c r="K13" s="51" t="s">
        <v>204</v>
      </c>
      <c r="L13" s="52" t="s">
        <v>0</v>
      </c>
    </row>
    <row r="14" spans="1:12" x14ac:dyDescent="0.25">
      <c r="A14" s="41" t="s">
        <v>222</v>
      </c>
      <c r="B14" s="110"/>
      <c r="C14" s="37" t="s">
        <v>218</v>
      </c>
      <c r="D14" s="9">
        <v>3</v>
      </c>
      <c r="E14" s="9" t="s">
        <v>57</v>
      </c>
      <c r="F14" s="9" t="s">
        <v>217</v>
      </c>
      <c r="G14" s="9">
        <v>6</v>
      </c>
      <c r="H14" s="10">
        <v>18</v>
      </c>
      <c r="I14" s="11">
        <f>'LP Albalux'!I15</f>
        <v>2938</v>
      </c>
      <c r="J14" s="12">
        <f>I14*G14</f>
        <v>17628</v>
      </c>
      <c r="K14" s="57">
        <f>J14*B14</f>
        <v>0</v>
      </c>
      <c r="L14" s="56">
        <f>H14*B14</f>
        <v>0</v>
      </c>
    </row>
    <row r="15" spans="1:12" x14ac:dyDescent="0.25">
      <c r="A15" s="41" t="s">
        <v>114</v>
      </c>
      <c r="B15" s="110"/>
      <c r="C15" s="37" t="s">
        <v>109</v>
      </c>
      <c r="D15" s="9">
        <v>3</v>
      </c>
      <c r="E15" s="9" t="s">
        <v>57</v>
      </c>
      <c r="F15" s="9" t="s">
        <v>8</v>
      </c>
      <c r="G15" s="9">
        <v>4</v>
      </c>
      <c r="H15" s="10">
        <v>12</v>
      </c>
      <c r="I15" s="11">
        <f>'LP Albalux'!I16</f>
        <v>2964</v>
      </c>
      <c r="J15" s="12">
        <f>I15*G15</f>
        <v>11856</v>
      </c>
      <c r="K15" s="57">
        <f>J15*B15</f>
        <v>0</v>
      </c>
      <c r="L15" s="56">
        <f>H15*B15</f>
        <v>0</v>
      </c>
    </row>
    <row r="16" spans="1:12" x14ac:dyDescent="0.25">
      <c r="A16" s="38" t="s">
        <v>115</v>
      </c>
      <c r="B16" s="109"/>
      <c r="C16" s="37" t="s">
        <v>110</v>
      </c>
      <c r="D16" s="9">
        <v>5</v>
      </c>
      <c r="E16" s="9" t="s">
        <v>57</v>
      </c>
      <c r="F16" s="9" t="s">
        <v>8</v>
      </c>
      <c r="G16" s="9">
        <v>4</v>
      </c>
      <c r="H16" s="10">
        <v>20</v>
      </c>
      <c r="I16" s="11">
        <f>'LP Albalux'!I17</f>
        <v>5677</v>
      </c>
      <c r="J16" s="12">
        <f t="shared" ref="J16:J27" si="0">I16*G16</f>
        <v>22708</v>
      </c>
      <c r="K16" s="57">
        <f t="shared" ref="K16:K27" si="1">J16*B16</f>
        <v>0</v>
      </c>
      <c r="L16" s="56">
        <f t="shared" ref="L16:L27" si="2">H16*B16</f>
        <v>0</v>
      </c>
    </row>
    <row r="17" spans="1:12" x14ac:dyDescent="0.25">
      <c r="A17" s="38" t="s">
        <v>116</v>
      </c>
      <c r="B17" s="109"/>
      <c r="C17" s="37" t="s">
        <v>109</v>
      </c>
      <c r="D17" s="9">
        <v>20</v>
      </c>
      <c r="E17" s="9" t="s">
        <v>57</v>
      </c>
      <c r="F17" s="9" t="s">
        <v>8</v>
      </c>
      <c r="G17" s="9">
        <v>1</v>
      </c>
      <c r="H17" s="10">
        <v>20</v>
      </c>
      <c r="I17" s="11">
        <f>'LP Albalux'!I18</f>
        <v>21993</v>
      </c>
      <c r="J17" s="12">
        <f t="shared" si="0"/>
        <v>21993</v>
      </c>
      <c r="K17" s="57">
        <f t="shared" si="1"/>
        <v>0</v>
      </c>
      <c r="L17" s="56">
        <f t="shared" si="2"/>
        <v>0</v>
      </c>
    </row>
    <row r="18" spans="1:12" x14ac:dyDescent="0.25">
      <c r="A18" s="38" t="s">
        <v>223</v>
      </c>
      <c r="B18" s="109"/>
      <c r="C18" s="37" t="s">
        <v>219</v>
      </c>
      <c r="D18" s="9">
        <v>500</v>
      </c>
      <c r="E18" s="9" t="s">
        <v>12</v>
      </c>
      <c r="F18" s="9" t="s">
        <v>10</v>
      </c>
      <c r="G18" s="9">
        <v>12</v>
      </c>
      <c r="H18" s="10">
        <v>6</v>
      </c>
      <c r="I18" s="11">
        <f>'LP Albalux'!I19</f>
        <v>3347</v>
      </c>
      <c r="J18" s="12">
        <f t="shared" si="0"/>
        <v>40164</v>
      </c>
      <c r="K18" s="57">
        <f t="shared" si="1"/>
        <v>0</v>
      </c>
      <c r="L18" s="56">
        <f t="shared" si="2"/>
        <v>0</v>
      </c>
    </row>
    <row r="19" spans="1:12" x14ac:dyDescent="0.25">
      <c r="A19" s="38" t="s">
        <v>192</v>
      </c>
      <c r="B19" s="109"/>
      <c r="C19" s="37" t="s">
        <v>65</v>
      </c>
      <c r="D19" s="9">
        <v>1</v>
      </c>
      <c r="E19" s="9" t="s">
        <v>56</v>
      </c>
      <c r="F19" s="9" t="s">
        <v>10</v>
      </c>
      <c r="G19" s="9">
        <v>12</v>
      </c>
      <c r="H19" s="10">
        <v>12</v>
      </c>
      <c r="I19" s="11">
        <f>'LP Albalux'!I20</f>
        <v>764</v>
      </c>
      <c r="J19" s="12">
        <f t="shared" si="0"/>
        <v>9168</v>
      </c>
      <c r="K19" s="57">
        <f t="shared" si="1"/>
        <v>0</v>
      </c>
      <c r="L19" s="56">
        <f t="shared" si="2"/>
        <v>0</v>
      </c>
    </row>
    <row r="20" spans="1:12" x14ac:dyDescent="0.25">
      <c r="A20" s="38" t="s">
        <v>117</v>
      </c>
      <c r="B20" s="109"/>
      <c r="C20" s="37" t="s">
        <v>65</v>
      </c>
      <c r="D20" s="9">
        <v>5</v>
      </c>
      <c r="E20" s="9" t="s">
        <v>57</v>
      </c>
      <c r="F20" s="9" t="s">
        <v>9</v>
      </c>
      <c r="G20" s="9">
        <v>4</v>
      </c>
      <c r="H20" s="10">
        <v>20</v>
      </c>
      <c r="I20" s="11">
        <f>'LP Albalux'!I21</f>
        <v>2968</v>
      </c>
      <c r="J20" s="12">
        <f t="shared" si="0"/>
        <v>11872</v>
      </c>
      <c r="K20" s="57">
        <f t="shared" si="1"/>
        <v>0</v>
      </c>
      <c r="L20" s="56">
        <f t="shared" si="2"/>
        <v>0</v>
      </c>
    </row>
    <row r="21" spans="1:12" x14ac:dyDescent="0.25">
      <c r="A21" s="38" t="s">
        <v>118</v>
      </c>
      <c r="B21" s="109"/>
      <c r="C21" s="37" t="s">
        <v>65</v>
      </c>
      <c r="D21" s="9">
        <v>20</v>
      </c>
      <c r="E21" s="9" t="s">
        <v>57</v>
      </c>
      <c r="F21" s="9" t="s">
        <v>9</v>
      </c>
      <c r="G21" s="9">
        <v>1</v>
      </c>
      <c r="H21" s="10">
        <v>20</v>
      </c>
      <c r="I21" s="11">
        <f>'LP Albalux'!I22</f>
        <v>13979</v>
      </c>
      <c r="J21" s="12">
        <f t="shared" si="0"/>
        <v>13979</v>
      </c>
      <c r="K21" s="57">
        <f t="shared" si="1"/>
        <v>0</v>
      </c>
      <c r="L21" s="56">
        <f t="shared" si="2"/>
        <v>0</v>
      </c>
    </row>
    <row r="22" spans="1:12" x14ac:dyDescent="0.25">
      <c r="A22" s="38" t="s">
        <v>119</v>
      </c>
      <c r="B22" s="110"/>
      <c r="C22" s="39" t="s">
        <v>111</v>
      </c>
      <c r="D22" s="13">
        <v>3</v>
      </c>
      <c r="E22" s="13" t="s">
        <v>57</v>
      </c>
      <c r="F22" s="13" t="s">
        <v>9</v>
      </c>
      <c r="G22" s="13">
        <v>4</v>
      </c>
      <c r="H22" s="14">
        <v>12</v>
      </c>
      <c r="I22" s="11">
        <f>'LP Albalux'!I23</f>
        <v>3411</v>
      </c>
      <c r="J22" s="12">
        <f t="shared" si="0"/>
        <v>13644</v>
      </c>
      <c r="K22" s="57">
        <f t="shared" si="1"/>
        <v>0</v>
      </c>
      <c r="L22" s="56">
        <f t="shared" si="2"/>
        <v>0</v>
      </c>
    </row>
    <row r="23" spans="1:12" x14ac:dyDescent="0.25">
      <c r="A23" s="38" t="s">
        <v>120</v>
      </c>
      <c r="B23" s="109"/>
      <c r="C23" s="37" t="s">
        <v>112</v>
      </c>
      <c r="D23" s="9">
        <v>3</v>
      </c>
      <c r="E23" s="9" t="s">
        <v>57</v>
      </c>
      <c r="F23" s="9" t="s">
        <v>9</v>
      </c>
      <c r="G23" s="9">
        <v>4</v>
      </c>
      <c r="H23" s="10">
        <v>12</v>
      </c>
      <c r="I23" s="11">
        <f>'LP Albalux'!I24</f>
        <v>3411</v>
      </c>
      <c r="J23" s="12">
        <f t="shared" si="0"/>
        <v>13644</v>
      </c>
      <c r="K23" s="57">
        <f t="shared" si="1"/>
        <v>0</v>
      </c>
      <c r="L23" s="56">
        <f t="shared" si="2"/>
        <v>0</v>
      </c>
    </row>
    <row r="24" spans="1:12" x14ac:dyDescent="0.25">
      <c r="A24" s="38" t="s">
        <v>121</v>
      </c>
      <c r="B24" s="109"/>
      <c r="C24" s="37" t="s">
        <v>107</v>
      </c>
      <c r="D24" s="9">
        <v>1</v>
      </c>
      <c r="E24" s="9" t="s">
        <v>56</v>
      </c>
      <c r="F24" s="9" t="s">
        <v>10</v>
      </c>
      <c r="G24" s="9">
        <v>12</v>
      </c>
      <c r="H24" s="10">
        <v>12</v>
      </c>
      <c r="I24" s="11">
        <f>'LP Albalux'!I25</f>
        <v>653</v>
      </c>
      <c r="J24" s="12">
        <f t="shared" si="0"/>
        <v>7836</v>
      </c>
      <c r="K24" s="57">
        <f t="shared" si="1"/>
        <v>0</v>
      </c>
      <c r="L24" s="56">
        <f t="shared" si="2"/>
        <v>0</v>
      </c>
    </row>
    <row r="25" spans="1:12" x14ac:dyDescent="0.25">
      <c r="A25" s="38" t="s">
        <v>122</v>
      </c>
      <c r="B25" s="110"/>
      <c r="C25" s="39" t="s">
        <v>77</v>
      </c>
      <c r="D25" s="13">
        <v>3</v>
      </c>
      <c r="E25" s="13" t="s">
        <v>57</v>
      </c>
      <c r="F25" s="13" t="s">
        <v>8</v>
      </c>
      <c r="G25" s="13">
        <v>4</v>
      </c>
      <c r="H25" s="14">
        <v>12</v>
      </c>
      <c r="I25" s="11">
        <f>'LP Albalux'!I26</f>
        <v>2161</v>
      </c>
      <c r="J25" s="12">
        <f t="shared" si="0"/>
        <v>8644</v>
      </c>
      <c r="K25" s="57">
        <f t="shared" si="1"/>
        <v>0</v>
      </c>
      <c r="L25" s="56">
        <f t="shared" si="2"/>
        <v>0</v>
      </c>
    </row>
    <row r="26" spans="1:12" x14ac:dyDescent="0.25">
      <c r="A26" s="38" t="s">
        <v>123</v>
      </c>
      <c r="B26" s="109"/>
      <c r="C26" s="37" t="s">
        <v>79</v>
      </c>
      <c r="D26" s="9">
        <v>3</v>
      </c>
      <c r="E26" s="9" t="s">
        <v>57</v>
      </c>
      <c r="F26" s="9" t="s">
        <v>8</v>
      </c>
      <c r="G26" s="9">
        <v>4</v>
      </c>
      <c r="H26" s="10">
        <v>12</v>
      </c>
      <c r="I26" s="11">
        <f>'LP Albalux'!I27</f>
        <v>2161</v>
      </c>
      <c r="J26" s="12">
        <f t="shared" si="0"/>
        <v>8644</v>
      </c>
      <c r="K26" s="57">
        <f t="shared" si="1"/>
        <v>0</v>
      </c>
      <c r="L26" s="56">
        <f t="shared" si="2"/>
        <v>0</v>
      </c>
    </row>
    <row r="27" spans="1:12" x14ac:dyDescent="0.25">
      <c r="A27" s="38" t="s">
        <v>124</v>
      </c>
      <c r="B27" s="109"/>
      <c r="C27" s="37" t="s">
        <v>91</v>
      </c>
      <c r="D27" s="9">
        <v>5</v>
      </c>
      <c r="E27" s="9" t="s">
        <v>57</v>
      </c>
      <c r="F27" s="9" t="s">
        <v>8</v>
      </c>
      <c r="G27" s="9">
        <v>4</v>
      </c>
      <c r="H27" s="10">
        <v>20</v>
      </c>
      <c r="I27" s="11">
        <f>'LP Albalux'!I28</f>
        <v>3493</v>
      </c>
      <c r="J27" s="12">
        <f t="shared" si="0"/>
        <v>13972</v>
      </c>
      <c r="K27" s="57">
        <f t="shared" si="1"/>
        <v>0</v>
      </c>
      <c r="L27" s="56">
        <f t="shared" si="2"/>
        <v>0</v>
      </c>
    </row>
    <row r="28" spans="1:12" ht="15.75" x14ac:dyDescent="0.25">
      <c r="C28" s="20"/>
      <c r="D28" s="20"/>
      <c r="E28" s="20"/>
      <c r="F28" s="20"/>
      <c r="G28" s="20"/>
      <c r="H28" s="21"/>
      <c r="I28" s="104" t="s">
        <v>209</v>
      </c>
      <c r="J28" s="104"/>
      <c r="K28" s="60">
        <f>SUM(K14:K27)</f>
        <v>0</v>
      </c>
      <c r="L28" s="58">
        <f>SUM(L14:L27)</f>
        <v>0</v>
      </c>
    </row>
    <row r="30" spans="1:12" ht="31.5" x14ac:dyDescent="0.25">
      <c r="A30" s="82" t="s">
        <v>97</v>
      </c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</row>
    <row r="31" spans="1:12" ht="21" x14ac:dyDescent="0.25">
      <c r="A31" s="93" t="str">
        <f>A9</f>
        <v>Lista de Precios Rige desde 2 Mayo 2022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</row>
    <row r="32" spans="1:12" ht="15.75" thickBot="1" x14ac:dyDescent="0.3">
      <c r="C32" s="1"/>
      <c r="D32" s="1"/>
      <c r="E32" s="1"/>
      <c r="F32" s="1"/>
      <c r="G32" s="1"/>
      <c r="H32" s="1"/>
      <c r="I32" s="1"/>
      <c r="J32" s="1"/>
    </row>
    <row r="33" spans="1:12" x14ac:dyDescent="0.25">
      <c r="A33" s="79" t="s">
        <v>113</v>
      </c>
      <c r="B33" s="49" t="s">
        <v>205</v>
      </c>
      <c r="C33" s="65" t="s">
        <v>2</v>
      </c>
      <c r="D33" s="69" t="s">
        <v>4</v>
      </c>
      <c r="E33" s="70"/>
      <c r="F33" s="73" t="s">
        <v>5</v>
      </c>
      <c r="G33" s="5" t="s">
        <v>58</v>
      </c>
      <c r="H33" s="5" t="s">
        <v>0</v>
      </c>
      <c r="I33" s="4" t="s">
        <v>1</v>
      </c>
      <c r="J33" s="4" t="s">
        <v>201</v>
      </c>
      <c r="K33" s="54" t="s">
        <v>203</v>
      </c>
      <c r="L33" s="55" t="s">
        <v>203</v>
      </c>
    </row>
    <row r="34" spans="1:12" ht="15.75" thickBot="1" x14ac:dyDescent="0.3">
      <c r="A34" s="80"/>
      <c r="B34" s="50" t="s">
        <v>206</v>
      </c>
      <c r="C34" s="66"/>
      <c r="D34" s="71"/>
      <c r="E34" s="72"/>
      <c r="F34" s="74"/>
      <c r="G34" s="6" t="s">
        <v>59</v>
      </c>
      <c r="H34" s="6" t="s">
        <v>59</v>
      </c>
      <c r="I34" s="6" t="s">
        <v>6</v>
      </c>
      <c r="J34" s="6" t="s">
        <v>202</v>
      </c>
      <c r="K34" s="51" t="s">
        <v>204</v>
      </c>
      <c r="L34" s="52" t="s">
        <v>0</v>
      </c>
    </row>
    <row r="35" spans="1:12" x14ac:dyDescent="0.25">
      <c r="A35" s="42" t="s">
        <v>125</v>
      </c>
      <c r="B35" s="108"/>
      <c r="C35" s="43" t="s">
        <v>193</v>
      </c>
      <c r="D35" s="44">
        <v>5</v>
      </c>
      <c r="E35" s="44" t="s">
        <v>57</v>
      </c>
      <c r="F35" s="44" t="s">
        <v>9</v>
      </c>
      <c r="G35" s="44">
        <v>4</v>
      </c>
      <c r="H35" s="45">
        <v>20</v>
      </c>
      <c r="I35" s="46">
        <f>'LP Albalux'!I36</f>
        <v>2450</v>
      </c>
      <c r="J35" s="47">
        <f>I35*G35</f>
        <v>9800</v>
      </c>
      <c r="K35" s="57">
        <f>J35*B35</f>
        <v>0</v>
      </c>
      <c r="L35" s="56">
        <f t="shared" ref="L35:L39" si="3">H35*B35</f>
        <v>0</v>
      </c>
    </row>
    <row r="36" spans="1:12" x14ac:dyDescent="0.25">
      <c r="A36" s="42" t="s">
        <v>125</v>
      </c>
      <c r="B36" s="108"/>
      <c r="C36" s="43" t="s">
        <v>193</v>
      </c>
      <c r="D36" s="44">
        <v>5</v>
      </c>
      <c r="E36" s="44" t="s">
        <v>57</v>
      </c>
      <c r="F36" s="44" t="s">
        <v>9</v>
      </c>
      <c r="G36" s="44">
        <v>4</v>
      </c>
      <c r="H36" s="45">
        <v>20</v>
      </c>
      <c r="I36" s="46">
        <f>'LP Albalux'!I37</f>
        <v>1960</v>
      </c>
      <c r="J36" s="47">
        <f t="shared" ref="J36:J39" si="4">I36*G36</f>
        <v>7840</v>
      </c>
      <c r="K36" s="57">
        <f t="shared" ref="K36:K39" si="5">J36*B36</f>
        <v>0</v>
      </c>
      <c r="L36" s="56">
        <f t="shared" si="3"/>
        <v>0</v>
      </c>
    </row>
    <row r="37" spans="1:12" x14ac:dyDescent="0.25">
      <c r="A37" s="42" t="s">
        <v>125</v>
      </c>
      <c r="B37" s="108"/>
      <c r="C37" s="43" t="s">
        <v>193</v>
      </c>
      <c r="D37" s="44">
        <v>5</v>
      </c>
      <c r="E37" s="44" t="s">
        <v>57</v>
      </c>
      <c r="F37" s="44" t="s">
        <v>9</v>
      </c>
      <c r="G37" s="44">
        <v>4</v>
      </c>
      <c r="H37" s="45">
        <v>20</v>
      </c>
      <c r="I37" s="46">
        <f>'LP Albalux'!I38</f>
        <v>1838</v>
      </c>
      <c r="J37" s="47">
        <f t="shared" si="4"/>
        <v>7352</v>
      </c>
      <c r="K37" s="57">
        <f t="shared" si="5"/>
        <v>0</v>
      </c>
      <c r="L37" s="56">
        <f t="shared" si="3"/>
        <v>0</v>
      </c>
    </row>
    <row r="38" spans="1:12" x14ac:dyDescent="0.25">
      <c r="A38" s="38" t="s">
        <v>126</v>
      </c>
      <c r="B38" s="109"/>
      <c r="C38" s="37" t="s">
        <v>25</v>
      </c>
      <c r="D38" s="9">
        <v>5</v>
      </c>
      <c r="E38" s="9" t="s">
        <v>57</v>
      </c>
      <c r="F38" s="9" t="s">
        <v>9</v>
      </c>
      <c r="G38" s="9">
        <v>4</v>
      </c>
      <c r="H38" s="10">
        <v>20</v>
      </c>
      <c r="I38" s="11">
        <f>'LP Albalux'!I39</f>
        <v>2577</v>
      </c>
      <c r="J38" s="64">
        <f t="shared" si="4"/>
        <v>10308</v>
      </c>
      <c r="K38" s="57">
        <f t="shared" si="5"/>
        <v>0</v>
      </c>
      <c r="L38" s="56">
        <f t="shared" si="3"/>
        <v>0</v>
      </c>
    </row>
    <row r="39" spans="1:12" x14ac:dyDescent="0.25">
      <c r="A39" s="38" t="s">
        <v>127</v>
      </c>
      <c r="B39" s="109"/>
      <c r="C39" s="37" t="s">
        <v>95</v>
      </c>
      <c r="D39" s="9">
        <v>5</v>
      </c>
      <c r="E39" s="9" t="s">
        <v>57</v>
      </c>
      <c r="F39" s="9" t="s">
        <v>9</v>
      </c>
      <c r="G39" s="9">
        <v>4</v>
      </c>
      <c r="H39" s="10">
        <v>20</v>
      </c>
      <c r="I39" s="11">
        <f>'LP Albalux'!I40</f>
        <v>1912</v>
      </c>
      <c r="J39" s="64">
        <f t="shared" si="4"/>
        <v>7648</v>
      </c>
      <c r="K39" s="57">
        <f t="shared" si="5"/>
        <v>0</v>
      </c>
      <c r="L39" s="56">
        <f t="shared" si="3"/>
        <v>0</v>
      </c>
    </row>
    <row r="40" spans="1:12" ht="15.75" x14ac:dyDescent="0.25">
      <c r="I40" s="104" t="s">
        <v>209</v>
      </c>
      <c r="J40" s="104"/>
      <c r="K40" s="60">
        <f>SUM(K35:K39)</f>
        <v>0</v>
      </c>
      <c r="L40" s="58">
        <f>SUM(L35:L39)</f>
        <v>0</v>
      </c>
    </row>
    <row r="42" spans="1:12" x14ac:dyDescent="0.25">
      <c r="C42" s="20"/>
      <c r="D42" s="20"/>
      <c r="E42" s="20"/>
      <c r="F42" s="20"/>
      <c r="G42" s="20"/>
      <c r="H42" s="21"/>
      <c r="I42" s="25"/>
      <c r="J42" s="22"/>
    </row>
    <row r="43" spans="1:12" ht="31.5" x14ac:dyDescent="0.25">
      <c r="A43" s="76" t="s">
        <v>88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</row>
    <row r="44" spans="1:12" ht="21" x14ac:dyDescent="0.25">
      <c r="A44" s="81" t="str">
        <f>A9</f>
        <v>Lista de Precios Rige desde 2 Mayo 2022</v>
      </c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</row>
    <row r="45" spans="1:12" ht="15.75" thickBot="1" x14ac:dyDescent="0.3">
      <c r="C45" s="1"/>
      <c r="D45" s="1"/>
      <c r="E45" s="1"/>
      <c r="F45" s="1"/>
      <c r="G45" s="1"/>
      <c r="H45" s="1"/>
      <c r="I45" s="1"/>
      <c r="J45" s="1"/>
    </row>
    <row r="46" spans="1:12" x14ac:dyDescent="0.25">
      <c r="A46" s="79" t="s">
        <v>113</v>
      </c>
      <c r="B46" s="49" t="s">
        <v>205</v>
      </c>
      <c r="C46" s="65" t="s">
        <v>2</v>
      </c>
      <c r="D46" s="69" t="s">
        <v>4</v>
      </c>
      <c r="E46" s="70"/>
      <c r="F46" s="73" t="s">
        <v>5</v>
      </c>
      <c r="G46" s="5" t="s">
        <v>58</v>
      </c>
      <c r="H46" s="5" t="s">
        <v>0</v>
      </c>
      <c r="I46" s="4" t="s">
        <v>1</v>
      </c>
      <c r="J46" s="4" t="s">
        <v>201</v>
      </c>
      <c r="K46" s="54" t="s">
        <v>203</v>
      </c>
      <c r="L46" s="55" t="s">
        <v>203</v>
      </c>
    </row>
    <row r="47" spans="1:12" ht="15.75" thickBot="1" x14ac:dyDescent="0.3">
      <c r="A47" s="80"/>
      <c r="B47" s="50" t="s">
        <v>206</v>
      </c>
      <c r="C47" s="66"/>
      <c r="D47" s="71"/>
      <c r="E47" s="72"/>
      <c r="F47" s="74"/>
      <c r="G47" s="6" t="s">
        <v>59</v>
      </c>
      <c r="H47" s="6" t="s">
        <v>59</v>
      </c>
      <c r="I47" s="6" t="s">
        <v>6</v>
      </c>
      <c r="J47" s="6" t="s">
        <v>202</v>
      </c>
      <c r="K47" s="51" t="s">
        <v>204</v>
      </c>
      <c r="L47" s="52" t="s">
        <v>0</v>
      </c>
    </row>
    <row r="48" spans="1:12" x14ac:dyDescent="0.25">
      <c r="A48" s="41" t="s">
        <v>224</v>
      </c>
      <c r="B48" s="110"/>
      <c r="C48" s="37" t="s">
        <v>89</v>
      </c>
      <c r="D48" s="9">
        <v>5</v>
      </c>
      <c r="E48" s="9" t="s">
        <v>57</v>
      </c>
      <c r="F48" s="9" t="s">
        <v>9</v>
      </c>
      <c r="G48" s="9">
        <v>4</v>
      </c>
      <c r="H48" s="10">
        <v>20</v>
      </c>
      <c r="I48" s="11">
        <f>'LP Albalux'!I56</f>
        <v>10859</v>
      </c>
      <c r="J48" s="12">
        <f>I48*G48</f>
        <v>43436</v>
      </c>
      <c r="K48" s="57">
        <f>J48*B48</f>
        <v>0</v>
      </c>
      <c r="L48" s="56">
        <f t="shared" ref="L48:L49" si="6">H48*B48</f>
        <v>0</v>
      </c>
    </row>
    <row r="49" spans="1:12" x14ac:dyDescent="0.25">
      <c r="A49" s="38" t="s">
        <v>128</v>
      </c>
      <c r="B49" s="109"/>
      <c r="C49" s="37" t="s">
        <v>105</v>
      </c>
      <c r="D49" s="9">
        <v>500</v>
      </c>
      <c r="E49" s="9" t="s">
        <v>12</v>
      </c>
      <c r="F49" s="9" t="s">
        <v>10</v>
      </c>
      <c r="G49" s="9">
        <v>10</v>
      </c>
      <c r="H49" s="10">
        <v>5</v>
      </c>
      <c r="I49" s="11">
        <f>'LP Albalux'!I57</f>
        <v>1365</v>
      </c>
      <c r="J49" s="12">
        <f>I49*G49</f>
        <v>13650</v>
      </c>
      <c r="K49" s="57">
        <f>J49*B49</f>
        <v>0</v>
      </c>
      <c r="L49" s="56">
        <f t="shared" si="6"/>
        <v>0</v>
      </c>
    </row>
    <row r="50" spans="1:12" ht="15.75" x14ac:dyDescent="0.25">
      <c r="B50" s="59"/>
      <c r="C50" s="20"/>
      <c r="D50" s="20"/>
      <c r="E50" s="20"/>
      <c r="F50" s="20"/>
      <c r="G50" s="20"/>
      <c r="H50" s="21"/>
      <c r="I50" s="104" t="s">
        <v>209</v>
      </c>
      <c r="J50" s="104"/>
      <c r="K50" s="60">
        <f>SUM(K48:K49)</f>
        <v>0</v>
      </c>
      <c r="L50" s="58">
        <f>SUM(L48:L49)</f>
        <v>0</v>
      </c>
    </row>
    <row r="51" spans="1:12" x14ac:dyDescent="0.25">
      <c r="C51" s="20"/>
      <c r="D51" s="20"/>
      <c r="E51" s="20"/>
      <c r="F51" s="20"/>
      <c r="G51" s="20"/>
      <c r="H51" s="21"/>
      <c r="I51" s="25"/>
      <c r="J51" s="22"/>
    </row>
    <row r="52" spans="1:12" ht="31.5" x14ac:dyDescent="0.25">
      <c r="A52" s="76" t="s">
        <v>71</v>
      </c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</row>
    <row r="53" spans="1:12" ht="21" x14ac:dyDescent="0.25">
      <c r="A53" s="75" t="str">
        <f>A9</f>
        <v>Lista de Precios Rige desde 2 Mayo 2022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</row>
    <row r="54" spans="1:12" ht="15.75" thickBot="1" x14ac:dyDescent="0.3">
      <c r="C54" s="1"/>
      <c r="D54" s="1"/>
      <c r="E54" s="1"/>
      <c r="F54" s="1"/>
      <c r="G54" s="1"/>
      <c r="H54" s="1"/>
      <c r="I54" s="1"/>
      <c r="J54" s="1"/>
    </row>
    <row r="55" spans="1:12" x14ac:dyDescent="0.25">
      <c r="A55" s="79" t="s">
        <v>113</v>
      </c>
      <c r="B55" s="49" t="s">
        <v>205</v>
      </c>
      <c r="C55" s="65" t="s">
        <v>2</v>
      </c>
      <c r="D55" s="69" t="s">
        <v>4</v>
      </c>
      <c r="E55" s="70"/>
      <c r="F55" s="73" t="s">
        <v>5</v>
      </c>
      <c r="G55" s="5" t="s">
        <v>58</v>
      </c>
      <c r="H55" s="5" t="s">
        <v>0</v>
      </c>
      <c r="I55" s="4" t="s">
        <v>1</v>
      </c>
      <c r="J55" s="4" t="s">
        <v>201</v>
      </c>
      <c r="K55" s="54" t="s">
        <v>203</v>
      </c>
      <c r="L55" s="55" t="s">
        <v>203</v>
      </c>
    </row>
    <row r="56" spans="1:12" ht="15.75" thickBot="1" x14ac:dyDescent="0.3">
      <c r="A56" s="80"/>
      <c r="B56" s="50" t="s">
        <v>206</v>
      </c>
      <c r="C56" s="66"/>
      <c r="D56" s="71"/>
      <c r="E56" s="72"/>
      <c r="F56" s="74"/>
      <c r="G56" s="6" t="s">
        <v>59</v>
      </c>
      <c r="H56" s="6" t="s">
        <v>59</v>
      </c>
      <c r="I56" s="6" t="s">
        <v>6</v>
      </c>
      <c r="J56" s="6" t="s">
        <v>202</v>
      </c>
      <c r="K56" s="51" t="s">
        <v>204</v>
      </c>
      <c r="L56" s="52" t="s">
        <v>0</v>
      </c>
    </row>
    <row r="57" spans="1:12" x14ac:dyDescent="0.25">
      <c r="A57" s="41" t="s">
        <v>129</v>
      </c>
      <c r="B57" s="110"/>
      <c r="C57" s="37" t="s">
        <v>26</v>
      </c>
      <c r="D57" s="9">
        <v>500</v>
      </c>
      <c r="E57" s="9" t="s">
        <v>12</v>
      </c>
      <c r="F57" s="9" t="s">
        <v>10</v>
      </c>
      <c r="G57" s="9">
        <v>12</v>
      </c>
      <c r="H57" s="10">
        <v>6</v>
      </c>
      <c r="I57" s="11">
        <f>'LP Albalux'!I64</f>
        <v>626</v>
      </c>
      <c r="J57" s="12">
        <f>I57*G57</f>
        <v>7512</v>
      </c>
      <c r="K57" s="57">
        <f>J57*B57</f>
        <v>0</v>
      </c>
      <c r="L57" s="56">
        <f t="shared" ref="L57:L65" si="7">H57*B57</f>
        <v>0</v>
      </c>
    </row>
    <row r="58" spans="1:12" x14ac:dyDescent="0.25">
      <c r="A58" s="38" t="s">
        <v>130</v>
      </c>
      <c r="B58" s="109"/>
      <c r="C58" s="37" t="s">
        <v>25</v>
      </c>
      <c r="D58" s="9">
        <v>2</v>
      </c>
      <c r="E58" s="9" t="s">
        <v>57</v>
      </c>
      <c r="F58" s="9" t="s">
        <v>10</v>
      </c>
      <c r="G58" s="9">
        <v>8</v>
      </c>
      <c r="H58" s="10">
        <v>20</v>
      </c>
      <c r="I58" s="11">
        <f>'LP Albalux'!I65</f>
        <v>965</v>
      </c>
      <c r="J58" s="12">
        <f t="shared" ref="J58:J65" si="8">I58*G58</f>
        <v>7720</v>
      </c>
      <c r="K58" s="57">
        <f t="shared" ref="K58:K65" si="9">J58*B58</f>
        <v>0</v>
      </c>
      <c r="L58" s="56">
        <f t="shared" si="7"/>
        <v>0</v>
      </c>
    </row>
    <row r="59" spans="1:12" x14ac:dyDescent="0.25">
      <c r="A59" s="38" t="s">
        <v>131</v>
      </c>
      <c r="B59" s="109"/>
      <c r="C59" s="37" t="s">
        <v>26</v>
      </c>
      <c r="D59" s="9">
        <v>5</v>
      </c>
      <c r="E59" s="9" t="s">
        <v>57</v>
      </c>
      <c r="F59" s="9" t="s">
        <v>9</v>
      </c>
      <c r="G59" s="9">
        <v>4</v>
      </c>
      <c r="H59" s="10">
        <v>20</v>
      </c>
      <c r="I59" s="11">
        <f>'LP Albalux'!I66</f>
        <v>4318</v>
      </c>
      <c r="J59" s="12">
        <f t="shared" si="8"/>
        <v>17272</v>
      </c>
      <c r="K59" s="57">
        <f t="shared" si="9"/>
        <v>0</v>
      </c>
      <c r="L59" s="56">
        <f t="shared" si="7"/>
        <v>0</v>
      </c>
    </row>
    <row r="60" spans="1:12" x14ac:dyDescent="0.25">
      <c r="A60" s="38" t="s">
        <v>132</v>
      </c>
      <c r="B60" s="109"/>
      <c r="C60" s="37" t="s">
        <v>86</v>
      </c>
      <c r="D60" s="9">
        <v>500</v>
      </c>
      <c r="E60" s="9" t="s">
        <v>12</v>
      </c>
      <c r="F60" s="9" t="s">
        <v>10</v>
      </c>
      <c r="G60" s="9">
        <v>12</v>
      </c>
      <c r="H60" s="10">
        <v>6</v>
      </c>
      <c r="I60" s="11">
        <f>'LP Albalux'!I67</f>
        <v>1067</v>
      </c>
      <c r="J60" s="12">
        <f t="shared" si="8"/>
        <v>12804</v>
      </c>
      <c r="K60" s="57">
        <f t="shared" si="9"/>
        <v>0</v>
      </c>
      <c r="L60" s="56">
        <f t="shared" si="7"/>
        <v>0</v>
      </c>
    </row>
    <row r="61" spans="1:12" x14ac:dyDescent="0.25">
      <c r="A61" s="38" t="s">
        <v>133</v>
      </c>
      <c r="B61" s="109"/>
      <c r="C61" s="37" t="s">
        <v>69</v>
      </c>
      <c r="D61" s="9">
        <v>700</v>
      </c>
      <c r="E61" s="9" t="s">
        <v>13</v>
      </c>
      <c r="F61" s="9" t="s">
        <v>10</v>
      </c>
      <c r="G61" s="9">
        <v>15</v>
      </c>
      <c r="H61" s="10">
        <v>10.5</v>
      </c>
      <c r="I61" s="11">
        <f>'LP Albalux'!I68</f>
        <v>910</v>
      </c>
      <c r="J61" s="12">
        <f t="shared" si="8"/>
        <v>13650</v>
      </c>
      <c r="K61" s="57">
        <f t="shared" si="9"/>
        <v>0</v>
      </c>
      <c r="L61" s="56">
        <f t="shared" si="7"/>
        <v>0</v>
      </c>
    </row>
    <row r="62" spans="1:12" x14ac:dyDescent="0.25">
      <c r="A62" s="38" t="s">
        <v>134</v>
      </c>
      <c r="B62" s="109"/>
      <c r="C62" s="37" t="s">
        <v>66</v>
      </c>
      <c r="D62" s="9">
        <v>500</v>
      </c>
      <c r="E62" s="9" t="s">
        <v>13</v>
      </c>
      <c r="F62" s="9" t="s">
        <v>10</v>
      </c>
      <c r="G62" s="9">
        <v>10</v>
      </c>
      <c r="H62" s="10">
        <v>5</v>
      </c>
      <c r="I62" s="11">
        <f>'LP Albalux'!I69</f>
        <v>1128</v>
      </c>
      <c r="J62" s="12">
        <f t="shared" si="8"/>
        <v>11280</v>
      </c>
      <c r="K62" s="57">
        <f t="shared" si="9"/>
        <v>0</v>
      </c>
      <c r="L62" s="56">
        <f t="shared" si="7"/>
        <v>0</v>
      </c>
    </row>
    <row r="63" spans="1:12" x14ac:dyDescent="0.25">
      <c r="A63" s="38" t="s">
        <v>135</v>
      </c>
      <c r="B63" s="109"/>
      <c r="C63" s="37" t="s">
        <v>21</v>
      </c>
      <c r="D63" s="9">
        <v>1</v>
      </c>
      <c r="E63" s="9" t="s">
        <v>56</v>
      </c>
      <c r="F63" s="9" t="s">
        <v>10</v>
      </c>
      <c r="G63" s="9">
        <v>8</v>
      </c>
      <c r="H63" s="10">
        <v>8</v>
      </c>
      <c r="I63" s="11">
        <f>'LP Albalux'!I70</f>
        <v>1248</v>
      </c>
      <c r="J63" s="12">
        <f t="shared" si="8"/>
        <v>9984</v>
      </c>
      <c r="K63" s="57">
        <f t="shared" si="9"/>
        <v>0</v>
      </c>
      <c r="L63" s="56">
        <f t="shared" si="7"/>
        <v>0</v>
      </c>
    </row>
    <row r="64" spans="1:12" x14ac:dyDescent="0.25">
      <c r="A64" s="38" t="s">
        <v>136</v>
      </c>
      <c r="B64" s="109"/>
      <c r="C64" s="37" t="s">
        <v>21</v>
      </c>
      <c r="D64" s="9">
        <v>5</v>
      </c>
      <c r="E64" s="9" t="s">
        <v>57</v>
      </c>
      <c r="F64" s="9" t="s">
        <v>9</v>
      </c>
      <c r="G64" s="9">
        <v>4</v>
      </c>
      <c r="H64" s="10">
        <v>20</v>
      </c>
      <c r="I64" s="11">
        <f>'LP Albalux'!I71</f>
        <v>3660</v>
      </c>
      <c r="J64" s="12">
        <f t="shared" si="8"/>
        <v>14640</v>
      </c>
      <c r="K64" s="57">
        <f t="shared" si="9"/>
        <v>0</v>
      </c>
      <c r="L64" s="56">
        <f t="shared" si="7"/>
        <v>0</v>
      </c>
    </row>
    <row r="65" spans="1:12" x14ac:dyDescent="0.25">
      <c r="A65" s="38" t="s">
        <v>137</v>
      </c>
      <c r="B65" s="109"/>
      <c r="C65" s="37" t="s">
        <v>19</v>
      </c>
      <c r="D65" s="9">
        <v>20</v>
      </c>
      <c r="E65" s="9" t="s">
        <v>57</v>
      </c>
      <c r="F65" s="9" t="s">
        <v>9</v>
      </c>
      <c r="G65" s="9">
        <v>1</v>
      </c>
      <c r="H65" s="10">
        <v>20</v>
      </c>
      <c r="I65" s="11">
        <f>'LP Albalux'!I72</f>
        <v>16755</v>
      </c>
      <c r="J65" s="12">
        <f t="shared" si="8"/>
        <v>16755</v>
      </c>
      <c r="K65" s="57">
        <f t="shared" si="9"/>
        <v>0</v>
      </c>
      <c r="L65" s="56">
        <f t="shared" si="7"/>
        <v>0</v>
      </c>
    </row>
    <row r="66" spans="1:12" ht="15.75" x14ac:dyDescent="0.25">
      <c r="B66" s="59"/>
      <c r="C66" s="20"/>
      <c r="D66" s="20"/>
      <c r="E66" s="20"/>
      <c r="F66" s="20"/>
      <c r="G66" s="20"/>
      <c r="H66" s="21"/>
      <c r="I66" s="104" t="s">
        <v>209</v>
      </c>
      <c r="J66" s="104"/>
      <c r="K66" s="60">
        <f>SUM(K57:K65)</f>
        <v>0</v>
      </c>
      <c r="L66" s="58">
        <f>SUM(L57:L65)</f>
        <v>0</v>
      </c>
    </row>
    <row r="67" spans="1:12" x14ac:dyDescent="0.25">
      <c r="C67" s="2"/>
      <c r="D67" s="2"/>
      <c r="E67" s="2"/>
      <c r="F67" s="2"/>
      <c r="G67" s="2"/>
      <c r="H67" s="3"/>
      <c r="I67" s="7"/>
      <c r="J67" s="8"/>
    </row>
    <row r="68" spans="1:12" ht="31.5" x14ac:dyDescent="0.25">
      <c r="A68" s="76" t="s">
        <v>72</v>
      </c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</row>
    <row r="69" spans="1:12" ht="21" x14ac:dyDescent="0.25">
      <c r="A69" s="75" t="str">
        <f>A9</f>
        <v>Lista de Precios Rige desde 2 Mayo 2022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</row>
    <row r="70" spans="1:12" ht="15.75" thickBot="1" x14ac:dyDescent="0.3"/>
    <row r="71" spans="1:12" x14ac:dyDescent="0.25">
      <c r="A71" s="79" t="s">
        <v>113</v>
      </c>
      <c r="B71" s="49" t="s">
        <v>205</v>
      </c>
      <c r="C71" s="65" t="s">
        <v>2</v>
      </c>
      <c r="D71" s="69" t="s">
        <v>4</v>
      </c>
      <c r="E71" s="70"/>
      <c r="F71" s="73" t="s">
        <v>5</v>
      </c>
      <c r="G71" s="5" t="s">
        <v>58</v>
      </c>
      <c r="H71" s="5" t="s">
        <v>33</v>
      </c>
      <c r="I71" s="4" t="s">
        <v>1</v>
      </c>
      <c r="J71" s="4" t="s">
        <v>201</v>
      </c>
      <c r="K71" s="54" t="s">
        <v>203</v>
      </c>
      <c r="L71" s="55" t="s">
        <v>203</v>
      </c>
    </row>
    <row r="72" spans="1:12" ht="15.75" thickBot="1" x14ac:dyDescent="0.3">
      <c r="A72" s="80"/>
      <c r="B72" s="50" t="s">
        <v>206</v>
      </c>
      <c r="C72" s="66"/>
      <c r="D72" s="71"/>
      <c r="E72" s="72"/>
      <c r="F72" s="74"/>
      <c r="G72" s="6" t="s">
        <v>59</v>
      </c>
      <c r="H72" s="6" t="s">
        <v>59</v>
      </c>
      <c r="I72" s="6" t="s">
        <v>6</v>
      </c>
      <c r="J72" s="6" t="s">
        <v>202</v>
      </c>
      <c r="K72" s="51" t="s">
        <v>204</v>
      </c>
      <c r="L72" s="52" t="s">
        <v>0</v>
      </c>
    </row>
    <row r="73" spans="1:12" x14ac:dyDescent="0.25">
      <c r="A73" s="41" t="s">
        <v>139</v>
      </c>
      <c r="B73" s="110"/>
      <c r="C73" s="39" t="s">
        <v>67</v>
      </c>
      <c r="D73" s="13">
        <v>1</v>
      </c>
      <c r="E73" s="13" t="s">
        <v>56</v>
      </c>
      <c r="F73" s="13" t="s">
        <v>10</v>
      </c>
      <c r="G73" s="13">
        <v>8</v>
      </c>
      <c r="H73" s="14">
        <v>8</v>
      </c>
      <c r="I73" s="11">
        <f>'LP Albalux'!I79</f>
        <v>2956</v>
      </c>
      <c r="J73" s="12">
        <f>I73*G73</f>
        <v>23648</v>
      </c>
      <c r="K73" s="57">
        <f>J73*B73</f>
        <v>0</v>
      </c>
      <c r="L73" s="56">
        <f t="shared" ref="L73:L90" si="10">H73*B73</f>
        <v>0</v>
      </c>
    </row>
    <row r="74" spans="1:12" x14ac:dyDescent="0.25">
      <c r="A74" s="38" t="s">
        <v>140</v>
      </c>
      <c r="B74" s="109"/>
      <c r="C74" s="37" t="s">
        <v>68</v>
      </c>
      <c r="D74" s="9">
        <v>1</v>
      </c>
      <c r="E74" s="9" t="s">
        <v>56</v>
      </c>
      <c r="F74" s="9" t="s">
        <v>10</v>
      </c>
      <c r="G74" s="9">
        <v>8</v>
      </c>
      <c r="H74" s="10">
        <v>8</v>
      </c>
      <c r="I74" s="11">
        <f>'LP Albalux'!I80</f>
        <v>1286</v>
      </c>
      <c r="J74" s="12">
        <f t="shared" ref="J74:J90" si="11">I74*G74</f>
        <v>10288</v>
      </c>
      <c r="K74" s="57">
        <f t="shared" ref="K74:K90" si="12">J74*B74</f>
        <v>0</v>
      </c>
      <c r="L74" s="56">
        <f t="shared" si="10"/>
        <v>0</v>
      </c>
    </row>
    <row r="75" spans="1:12" x14ac:dyDescent="0.25">
      <c r="A75" s="38" t="s">
        <v>170</v>
      </c>
      <c r="B75" s="109"/>
      <c r="C75" s="37" t="s">
        <v>168</v>
      </c>
      <c r="D75" s="9">
        <v>900</v>
      </c>
      <c r="E75" s="9" t="s">
        <v>176</v>
      </c>
      <c r="F75" s="9" t="s">
        <v>10</v>
      </c>
      <c r="G75" s="9">
        <v>9</v>
      </c>
      <c r="H75" s="10">
        <v>8.1</v>
      </c>
      <c r="I75" s="11">
        <f>'LP Albalux'!I81</f>
        <v>471</v>
      </c>
      <c r="J75" s="12">
        <f t="shared" si="11"/>
        <v>4239</v>
      </c>
      <c r="K75" s="57">
        <f t="shared" si="12"/>
        <v>0</v>
      </c>
      <c r="L75" s="56">
        <f t="shared" si="10"/>
        <v>0</v>
      </c>
    </row>
    <row r="76" spans="1:12" x14ac:dyDescent="0.25">
      <c r="A76" s="38" t="s">
        <v>171</v>
      </c>
      <c r="B76" s="109"/>
      <c r="C76" s="37" t="s">
        <v>169</v>
      </c>
      <c r="D76" s="9">
        <v>900</v>
      </c>
      <c r="E76" s="9" t="s">
        <v>176</v>
      </c>
      <c r="F76" s="9" t="s">
        <v>10</v>
      </c>
      <c r="G76" s="9">
        <v>9</v>
      </c>
      <c r="H76" s="10">
        <v>8.1</v>
      </c>
      <c r="I76" s="11">
        <f>'LP Albalux'!I82</f>
        <v>471</v>
      </c>
      <c r="J76" s="12">
        <f t="shared" si="11"/>
        <v>4239</v>
      </c>
      <c r="K76" s="57">
        <f t="shared" si="12"/>
        <v>0</v>
      </c>
      <c r="L76" s="56">
        <f t="shared" si="10"/>
        <v>0</v>
      </c>
    </row>
    <row r="77" spans="1:12" x14ac:dyDescent="0.25">
      <c r="A77" s="38" t="s">
        <v>172</v>
      </c>
      <c r="B77" s="109"/>
      <c r="C77" s="37" t="s">
        <v>173</v>
      </c>
      <c r="D77" s="9">
        <v>900</v>
      </c>
      <c r="E77" s="9" t="s">
        <v>176</v>
      </c>
      <c r="F77" s="9" t="s">
        <v>10</v>
      </c>
      <c r="G77" s="9">
        <v>9</v>
      </c>
      <c r="H77" s="10">
        <v>8.1</v>
      </c>
      <c r="I77" s="11">
        <f>'LP Albalux'!I83</f>
        <v>471</v>
      </c>
      <c r="J77" s="12">
        <f t="shared" si="11"/>
        <v>4239</v>
      </c>
      <c r="K77" s="57">
        <f t="shared" si="12"/>
        <v>0</v>
      </c>
      <c r="L77" s="56">
        <f t="shared" si="10"/>
        <v>0</v>
      </c>
    </row>
    <row r="78" spans="1:12" x14ac:dyDescent="0.25">
      <c r="A78" s="38" t="s">
        <v>177</v>
      </c>
      <c r="B78" s="109"/>
      <c r="C78" s="37" t="s">
        <v>168</v>
      </c>
      <c r="D78" s="9">
        <v>5</v>
      </c>
      <c r="E78" s="9" t="s">
        <v>57</v>
      </c>
      <c r="F78" s="9" t="s">
        <v>9</v>
      </c>
      <c r="G78" s="9">
        <v>4</v>
      </c>
      <c r="H78" s="10">
        <v>20</v>
      </c>
      <c r="I78" s="11">
        <f>'LP Albalux'!I84</f>
        <v>2242</v>
      </c>
      <c r="J78" s="12">
        <f t="shared" si="11"/>
        <v>8968</v>
      </c>
      <c r="K78" s="57">
        <f t="shared" si="12"/>
        <v>0</v>
      </c>
      <c r="L78" s="56">
        <f t="shared" si="10"/>
        <v>0</v>
      </c>
    </row>
    <row r="79" spans="1:12" x14ac:dyDescent="0.25">
      <c r="A79" s="38" t="s">
        <v>175</v>
      </c>
      <c r="B79" s="109"/>
      <c r="C79" s="37" t="s">
        <v>169</v>
      </c>
      <c r="D79" s="9">
        <v>5</v>
      </c>
      <c r="E79" s="9" t="s">
        <v>57</v>
      </c>
      <c r="F79" s="9" t="s">
        <v>9</v>
      </c>
      <c r="G79" s="9">
        <v>4</v>
      </c>
      <c r="H79" s="10">
        <v>20</v>
      </c>
      <c r="I79" s="11">
        <f>'LP Albalux'!I85</f>
        <v>2242</v>
      </c>
      <c r="J79" s="12">
        <f t="shared" si="11"/>
        <v>8968</v>
      </c>
      <c r="K79" s="57">
        <f t="shared" si="12"/>
        <v>0</v>
      </c>
      <c r="L79" s="56">
        <f t="shared" si="10"/>
        <v>0</v>
      </c>
    </row>
    <row r="80" spans="1:12" x14ac:dyDescent="0.25">
      <c r="A80" s="38" t="s">
        <v>174</v>
      </c>
      <c r="B80" s="109"/>
      <c r="C80" s="37" t="s">
        <v>173</v>
      </c>
      <c r="D80" s="9">
        <v>5</v>
      </c>
      <c r="E80" s="9" t="s">
        <v>57</v>
      </c>
      <c r="F80" s="9" t="s">
        <v>9</v>
      </c>
      <c r="G80" s="9">
        <v>4</v>
      </c>
      <c r="H80" s="10">
        <v>20</v>
      </c>
      <c r="I80" s="11">
        <f>'LP Albalux'!I86</f>
        <v>2242</v>
      </c>
      <c r="J80" s="12">
        <f t="shared" si="11"/>
        <v>8968</v>
      </c>
      <c r="K80" s="57">
        <f t="shared" si="12"/>
        <v>0</v>
      </c>
      <c r="L80" s="56">
        <f t="shared" si="10"/>
        <v>0</v>
      </c>
    </row>
    <row r="81" spans="1:12" x14ac:dyDescent="0.25">
      <c r="A81" s="38" t="s">
        <v>141</v>
      </c>
      <c r="B81" s="109"/>
      <c r="C81" s="37" t="s">
        <v>60</v>
      </c>
      <c r="D81" s="9">
        <v>500</v>
      </c>
      <c r="E81" s="9" t="s">
        <v>13</v>
      </c>
      <c r="F81" s="9" t="s">
        <v>10</v>
      </c>
      <c r="G81" s="9">
        <v>10</v>
      </c>
      <c r="H81" s="10">
        <v>5</v>
      </c>
      <c r="I81" s="11">
        <f>'LP Albalux'!I87</f>
        <v>1002</v>
      </c>
      <c r="J81" s="12">
        <f t="shared" si="11"/>
        <v>10020</v>
      </c>
      <c r="K81" s="57">
        <f t="shared" si="12"/>
        <v>0</v>
      </c>
      <c r="L81" s="56">
        <f t="shared" si="10"/>
        <v>0</v>
      </c>
    </row>
    <row r="82" spans="1:12" x14ac:dyDescent="0.25">
      <c r="A82" s="38" t="s">
        <v>142</v>
      </c>
      <c r="B82" s="109"/>
      <c r="C82" s="37" t="s">
        <v>28</v>
      </c>
      <c r="D82" s="9">
        <v>5</v>
      </c>
      <c r="E82" s="9" t="s">
        <v>57</v>
      </c>
      <c r="F82" s="9" t="s">
        <v>9</v>
      </c>
      <c r="G82" s="9">
        <v>4</v>
      </c>
      <c r="H82" s="10">
        <v>20</v>
      </c>
      <c r="I82" s="11">
        <f>'LP Albalux'!I88</f>
        <v>2449</v>
      </c>
      <c r="J82" s="12">
        <f t="shared" si="11"/>
        <v>9796</v>
      </c>
      <c r="K82" s="57">
        <f t="shared" si="12"/>
        <v>0</v>
      </c>
      <c r="L82" s="56">
        <f t="shared" si="10"/>
        <v>0</v>
      </c>
    </row>
    <row r="83" spans="1:12" x14ac:dyDescent="0.25">
      <c r="A83" s="38" t="s">
        <v>179</v>
      </c>
      <c r="B83" s="109"/>
      <c r="C83" s="37" t="s">
        <v>63</v>
      </c>
      <c r="D83" s="9">
        <v>5</v>
      </c>
      <c r="E83" s="9" t="s">
        <v>57</v>
      </c>
      <c r="F83" s="9" t="s">
        <v>9</v>
      </c>
      <c r="G83" s="9">
        <v>4</v>
      </c>
      <c r="H83" s="10">
        <v>20</v>
      </c>
      <c r="I83" s="11">
        <f>'LP Albalux'!I89</f>
        <v>7309</v>
      </c>
      <c r="J83" s="12">
        <f t="shared" si="11"/>
        <v>29236</v>
      </c>
      <c r="K83" s="57">
        <f t="shared" si="12"/>
        <v>0</v>
      </c>
      <c r="L83" s="56">
        <f t="shared" si="10"/>
        <v>0</v>
      </c>
    </row>
    <row r="84" spans="1:12" x14ac:dyDescent="0.25">
      <c r="A84" s="38" t="s">
        <v>181</v>
      </c>
      <c r="B84" s="109"/>
      <c r="C84" s="37" t="s">
        <v>63</v>
      </c>
      <c r="D84" s="9">
        <v>5</v>
      </c>
      <c r="E84" s="9" t="s">
        <v>57</v>
      </c>
      <c r="F84" s="9" t="s">
        <v>9</v>
      </c>
      <c r="G84" s="9">
        <v>4</v>
      </c>
      <c r="H84" s="10">
        <v>20</v>
      </c>
      <c r="I84" s="11">
        <f>'LP Albalux'!I90</f>
        <v>7309</v>
      </c>
      <c r="J84" s="12">
        <f t="shared" si="11"/>
        <v>29236</v>
      </c>
      <c r="K84" s="57">
        <f t="shared" si="12"/>
        <v>0</v>
      </c>
      <c r="L84" s="56">
        <f t="shared" si="10"/>
        <v>0</v>
      </c>
    </row>
    <row r="85" spans="1:12" x14ac:dyDescent="0.25">
      <c r="A85" s="38" t="s">
        <v>183</v>
      </c>
      <c r="B85" s="109"/>
      <c r="C85" s="37" t="s">
        <v>63</v>
      </c>
      <c r="D85" s="9">
        <v>5</v>
      </c>
      <c r="E85" s="9" t="s">
        <v>57</v>
      </c>
      <c r="F85" s="9" t="s">
        <v>9</v>
      </c>
      <c r="G85" s="9">
        <v>4</v>
      </c>
      <c r="H85" s="10">
        <v>20</v>
      </c>
      <c r="I85" s="11">
        <f>'LP Albalux'!I91</f>
        <v>7309</v>
      </c>
      <c r="J85" s="12">
        <f t="shared" si="11"/>
        <v>29236</v>
      </c>
      <c r="K85" s="57">
        <f t="shared" si="12"/>
        <v>0</v>
      </c>
      <c r="L85" s="56">
        <f t="shared" si="10"/>
        <v>0</v>
      </c>
    </row>
    <row r="86" spans="1:12" x14ac:dyDescent="0.25">
      <c r="A86" s="38" t="s">
        <v>185</v>
      </c>
      <c r="B86" s="109"/>
      <c r="C86" s="37" t="s">
        <v>63</v>
      </c>
      <c r="D86" s="9">
        <v>5</v>
      </c>
      <c r="E86" s="9" t="s">
        <v>57</v>
      </c>
      <c r="F86" s="9" t="s">
        <v>9</v>
      </c>
      <c r="G86" s="9">
        <v>4</v>
      </c>
      <c r="H86" s="10">
        <v>20</v>
      </c>
      <c r="I86" s="11">
        <f>'LP Albalux'!I92</f>
        <v>7309</v>
      </c>
      <c r="J86" s="12">
        <f t="shared" si="11"/>
        <v>29236</v>
      </c>
      <c r="K86" s="57">
        <f t="shared" si="12"/>
        <v>0</v>
      </c>
      <c r="L86" s="56">
        <f t="shared" si="10"/>
        <v>0</v>
      </c>
    </row>
    <row r="87" spans="1:12" x14ac:dyDescent="0.25">
      <c r="A87" s="38" t="s">
        <v>143</v>
      </c>
      <c r="B87" s="109"/>
      <c r="C87" s="37" t="s">
        <v>47</v>
      </c>
      <c r="D87" s="9">
        <v>1</v>
      </c>
      <c r="E87" s="9" t="s">
        <v>56</v>
      </c>
      <c r="F87" s="9" t="s">
        <v>10</v>
      </c>
      <c r="G87" s="9">
        <v>8</v>
      </c>
      <c r="H87" s="10">
        <v>8</v>
      </c>
      <c r="I87" s="11">
        <f>'LP Albalux'!I93</f>
        <v>1890</v>
      </c>
      <c r="J87" s="12">
        <f t="shared" si="11"/>
        <v>15120</v>
      </c>
      <c r="K87" s="57">
        <f t="shared" si="12"/>
        <v>0</v>
      </c>
      <c r="L87" s="56">
        <f t="shared" si="10"/>
        <v>0</v>
      </c>
    </row>
    <row r="88" spans="1:12" x14ac:dyDescent="0.25">
      <c r="A88" s="38" t="s">
        <v>144</v>
      </c>
      <c r="B88" s="109"/>
      <c r="C88" s="37" t="s">
        <v>47</v>
      </c>
      <c r="D88" s="9">
        <v>5</v>
      </c>
      <c r="E88" s="9" t="s">
        <v>57</v>
      </c>
      <c r="F88" s="9" t="s">
        <v>9</v>
      </c>
      <c r="G88" s="9">
        <v>4</v>
      </c>
      <c r="H88" s="10">
        <v>20</v>
      </c>
      <c r="I88" s="11">
        <f>'LP Albalux'!I94</f>
        <v>7111</v>
      </c>
      <c r="J88" s="12">
        <f t="shared" si="11"/>
        <v>28444</v>
      </c>
      <c r="K88" s="57">
        <f t="shared" si="12"/>
        <v>0</v>
      </c>
      <c r="L88" s="56">
        <f t="shared" si="10"/>
        <v>0</v>
      </c>
    </row>
    <row r="89" spans="1:12" x14ac:dyDescent="0.25">
      <c r="A89" s="38" t="s">
        <v>145</v>
      </c>
      <c r="B89" s="109"/>
      <c r="C89" s="37" t="s">
        <v>30</v>
      </c>
      <c r="D89" s="9">
        <v>1</v>
      </c>
      <c r="E89" s="9" t="s">
        <v>56</v>
      </c>
      <c r="F89" s="9" t="s">
        <v>10</v>
      </c>
      <c r="G89" s="9">
        <v>8</v>
      </c>
      <c r="H89" s="10">
        <v>8</v>
      </c>
      <c r="I89" s="11">
        <f>'LP Albalux'!I95</f>
        <v>1445</v>
      </c>
      <c r="J89" s="12">
        <f t="shared" si="11"/>
        <v>11560</v>
      </c>
      <c r="K89" s="57">
        <f t="shared" si="12"/>
        <v>0</v>
      </c>
      <c r="L89" s="56">
        <f t="shared" si="10"/>
        <v>0</v>
      </c>
    </row>
    <row r="90" spans="1:12" x14ac:dyDescent="0.25">
      <c r="A90" s="38" t="s">
        <v>146</v>
      </c>
      <c r="B90" s="109"/>
      <c r="C90" s="37" t="s">
        <v>30</v>
      </c>
      <c r="D90" s="9">
        <v>5</v>
      </c>
      <c r="E90" s="9" t="s">
        <v>57</v>
      </c>
      <c r="F90" s="9" t="s">
        <v>9</v>
      </c>
      <c r="G90" s="9">
        <v>4</v>
      </c>
      <c r="H90" s="10">
        <v>20</v>
      </c>
      <c r="I90" s="11">
        <f>'LP Albalux'!I96</f>
        <v>4674</v>
      </c>
      <c r="J90" s="12">
        <f t="shared" si="11"/>
        <v>18696</v>
      </c>
      <c r="K90" s="57">
        <f t="shared" si="12"/>
        <v>0</v>
      </c>
      <c r="L90" s="56">
        <f t="shared" si="10"/>
        <v>0</v>
      </c>
    </row>
    <row r="91" spans="1:12" ht="15.75" x14ac:dyDescent="0.25">
      <c r="B91" s="59"/>
      <c r="C91" s="20"/>
      <c r="D91" s="20"/>
      <c r="E91" s="20"/>
      <c r="F91" s="20"/>
      <c r="G91" s="20"/>
      <c r="H91" s="21"/>
      <c r="I91" s="104" t="s">
        <v>209</v>
      </c>
      <c r="J91" s="104"/>
      <c r="K91" s="60">
        <f>SUM(K73:K90)</f>
        <v>0</v>
      </c>
      <c r="L91" s="58">
        <f>SUM(L73:L90)</f>
        <v>0</v>
      </c>
    </row>
    <row r="92" spans="1:12" x14ac:dyDescent="0.25">
      <c r="C92" s="20"/>
      <c r="D92" s="20"/>
      <c r="E92" s="20"/>
      <c r="F92" s="20"/>
      <c r="G92" s="20"/>
      <c r="H92" s="21"/>
      <c r="I92" s="25"/>
      <c r="J92" s="22"/>
    </row>
    <row r="93" spans="1:12" ht="31.5" x14ac:dyDescent="0.25">
      <c r="A93" s="76" t="s">
        <v>73</v>
      </c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</row>
    <row r="94" spans="1:12" ht="21" x14ac:dyDescent="0.25">
      <c r="A94" s="75" t="str">
        <f>A9</f>
        <v>Lista de Precios Rige desde 2 Mayo 2022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</row>
    <row r="95" spans="1:12" ht="15" customHeight="1" thickBot="1" x14ac:dyDescent="0.3">
      <c r="C95" s="30"/>
      <c r="D95" s="30"/>
      <c r="E95" s="30"/>
      <c r="F95" s="30"/>
      <c r="G95" s="30"/>
      <c r="H95" s="30"/>
      <c r="I95" s="30"/>
      <c r="J95" s="30"/>
    </row>
    <row r="96" spans="1:12" x14ac:dyDescent="0.25">
      <c r="A96" s="79" t="s">
        <v>113</v>
      </c>
      <c r="B96" s="49" t="s">
        <v>205</v>
      </c>
      <c r="C96" s="65" t="s">
        <v>2</v>
      </c>
      <c r="D96" s="69" t="s">
        <v>4</v>
      </c>
      <c r="E96" s="70"/>
      <c r="F96" s="73" t="s">
        <v>5</v>
      </c>
      <c r="G96" s="5" t="s">
        <v>58</v>
      </c>
      <c r="H96" s="5" t="s">
        <v>33</v>
      </c>
      <c r="I96" s="4" t="s">
        <v>1</v>
      </c>
      <c r="J96" s="4" t="s">
        <v>201</v>
      </c>
      <c r="K96" s="54" t="s">
        <v>203</v>
      </c>
      <c r="L96" s="55" t="s">
        <v>203</v>
      </c>
    </row>
    <row r="97" spans="1:12" ht="15.75" thickBot="1" x14ac:dyDescent="0.3">
      <c r="A97" s="80"/>
      <c r="B97" s="50" t="s">
        <v>206</v>
      </c>
      <c r="C97" s="66"/>
      <c r="D97" s="71"/>
      <c r="E97" s="72"/>
      <c r="F97" s="74"/>
      <c r="G97" s="6" t="s">
        <v>59</v>
      </c>
      <c r="H97" s="6" t="s">
        <v>59</v>
      </c>
      <c r="I97" s="6" t="s">
        <v>6</v>
      </c>
      <c r="J97" s="6" t="s">
        <v>202</v>
      </c>
      <c r="K97" s="51" t="s">
        <v>204</v>
      </c>
      <c r="L97" s="52" t="s">
        <v>0</v>
      </c>
    </row>
    <row r="98" spans="1:12" x14ac:dyDescent="0.25">
      <c r="A98" s="41" t="s">
        <v>188</v>
      </c>
      <c r="B98" s="110"/>
      <c r="C98" s="37" t="s">
        <v>186</v>
      </c>
      <c r="D98" s="9">
        <v>1</v>
      </c>
      <c r="E98" s="9" t="s">
        <v>56</v>
      </c>
      <c r="F98" s="9" t="s">
        <v>10</v>
      </c>
      <c r="G98" s="9">
        <v>12</v>
      </c>
      <c r="H98" s="10">
        <v>12</v>
      </c>
      <c r="I98" s="11">
        <f>'LP Albalux'!I103</f>
        <v>612</v>
      </c>
      <c r="J98" s="12">
        <f>I98*G98</f>
        <v>7344</v>
      </c>
      <c r="K98" s="57">
        <f>J98*B98</f>
        <v>0</v>
      </c>
      <c r="L98" s="56">
        <f t="shared" ref="L98:L105" si="13">H98*B98</f>
        <v>0</v>
      </c>
    </row>
    <row r="99" spans="1:12" x14ac:dyDescent="0.25">
      <c r="A99" s="41" t="s">
        <v>189</v>
      </c>
      <c r="B99" s="110"/>
      <c r="C99" s="37" t="s">
        <v>187</v>
      </c>
      <c r="D99" s="9">
        <v>1</v>
      </c>
      <c r="E99" s="9" t="s">
        <v>56</v>
      </c>
      <c r="F99" s="9" t="s">
        <v>10</v>
      </c>
      <c r="G99" s="9">
        <v>12</v>
      </c>
      <c r="H99" s="10">
        <v>12</v>
      </c>
      <c r="I99" s="11">
        <f>'LP Albalux'!I104</f>
        <v>612</v>
      </c>
      <c r="J99" s="12">
        <f t="shared" ref="J99:J105" si="14">I99*G99</f>
        <v>7344</v>
      </c>
      <c r="K99" s="57">
        <f t="shared" ref="K99:K105" si="15">J99*B99</f>
        <v>0</v>
      </c>
      <c r="L99" s="56">
        <f t="shared" si="13"/>
        <v>0</v>
      </c>
    </row>
    <row r="100" spans="1:12" x14ac:dyDescent="0.25">
      <c r="A100" s="38" t="s">
        <v>191</v>
      </c>
      <c r="B100" s="109"/>
      <c r="C100" s="37" t="s">
        <v>186</v>
      </c>
      <c r="D100" s="9">
        <v>5</v>
      </c>
      <c r="E100" s="9" t="s">
        <v>57</v>
      </c>
      <c r="F100" s="9" t="s">
        <v>9</v>
      </c>
      <c r="G100" s="9">
        <v>4</v>
      </c>
      <c r="H100" s="10">
        <v>20</v>
      </c>
      <c r="I100" s="11">
        <f>'LP Albalux'!I105</f>
        <v>2884</v>
      </c>
      <c r="J100" s="12">
        <f t="shared" si="14"/>
        <v>11536</v>
      </c>
      <c r="K100" s="57">
        <f t="shared" si="15"/>
        <v>0</v>
      </c>
      <c r="L100" s="56">
        <f t="shared" si="13"/>
        <v>0</v>
      </c>
    </row>
    <row r="101" spans="1:12" x14ac:dyDescent="0.25">
      <c r="A101" s="38" t="s">
        <v>190</v>
      </c>
      <c r="B101" s="109"/>
      <c r="C101" s="37" t="s">
        <v>187</v>
      </c>
      <c r="D101" s="9">
        <v>5</v>
      </c>
      <c r="E101" s="9" t="s">
        <v>57</v>
      </c>
      <c r="F101" s="9" t="s">
        <v>9</v>
      </c>
      <c r="G101" s="9">
        <v>4</v>
      </c>
      <c r="H101" s="10">
        <v>20</v>
      </c>
      <c r="I101" s="11">
        <f>'LP Albalux'!I106</f>
        <v>2884</v>
      </c>
      <c r="J101" s="12">
        <f t="shared" si="14"/>
        <v>11536</v>
      </c>
      <c r="K101" s="57">
        <f t="shared" si="15"/>
        <v>0</v>
      </c>
      <c r="L101" s="56">
        <f t="shared" si="13"/>
        <v>0</v>
      </c>
    </row>
    <row r="102" spans="1:12" x14ac:dyDescent="0.25">
      <c r="A102" s="38" t="s">
        <v>147</v>
      </c>
      <c r="B102" s="109"/>
      <c r="C102" s="37" t="s">
        <v>15</v>
      </c>
      <c r="D102" s="9">
        <v>900</v>
      </c>
      <c r="E102" s="9" t="s">
        <v>13</v>
      </c>
      <c r="F102" s="9" t="s">
        <v>10</v>
      </c>
      <c r="G102" s="9">
        <v>9</v>
      </c>
      <c r="H102" s="10">
        <v>8.1</v>
      </c>
      <c r="I102" s="11">
        <f>'LP Albalux'!I107</f>
        <v>764</v>
      </c>
      <c r="J102" s="12">
        <f t="shared" si="14"/>
        <v>6876</v>
      </c>
      <c r="K102" s="57">
        <f t="shared" si="15"/>
        <v>0</v>
      </c>
      <c r="L102" s="56">
        <f t="shared" si="13"/>
        <v>0</v>
      </c>
    </row>
    <row r="103" spans="1:12" x14ac:dyDescent="0.25">
      <c r="A103" s="38" t="s">
        <v>148</v>
      </c>
      <c r="B103" s="109"/>
      <c r="C103" s="37" t="s">
        <v>15</v>
      </c>
      <c r="D103" s="9">
        <v>5</v>
      </c>
      <c r="E103" s="9" t="s">
        <v>57</v>
      </c>
      <c r="F103" s="9" t="s">
        <v>9</v>
      </c>
      <c r="G103" s="9">
        <v>4</v>
      </c>
      <c r="H103" s="10">
        <v>20</v>
      </c>
      <c r="I103" s="11">
        <f>'LP Albalux'!I108</f>
        <v>3468</v>
      </c>
      <c r="J103" s="12">
        <f t="shared" si="14"/>
        <v>13872</v>
      </c>
      <c r="K103" s="57">
        <f t="shared" si="15"/>
        <v>0</v>
      </c>
      <c r="L103" s="56">
        <f t="shared" si="13"/>
        <v>0</v>
      </c>
    </row>
    <row r="104" spans="1:12" x14ac:dyDescent="0.25">
      <c r="A104" s="38" t="s">
        <v>149</v>
      </c>
      <c r="B104" s="109"/>
      <c r="C104" s="37" t="s">
        <v>22</v>
      </c>
      <c r="D104" s="9">
        <v>1</v>
      </c>
      <c r="E104" s="9" t="s">
        <v>56</v>
      </c>
      <c r="F104" s="9" t="s">
        <v>10</v>
      </c>
      <c r="G104" s="9">
        <v>8</v>
      </c>
      <c r="H104" s="10">
        <v>8</v>
      </c>
      <c r="I104" s="11">
        <f>'LP Albalux'!I109</f>
        <v>2147</v>
      </c>
      <c r="J104" s="12">
        <f t="shared" si="14"/>
        <v>17176</v>
      </c>
      <c r="K104" s="57">
        <f t="shared" si="15"/>
        <v>0</v>
      </c>
      <c r="L104" s="56">
        <f t="shared" si="13"/>
        <v>0</v>
      </c>
    </row>
    <row r="105" spans="1:12" x14ac:dyDescent="0.25">
      <c r="A105" s="38" t="s">
        <v>150</v>
      </c>
      <c r="B105" s="109"/>
      <c r="C105" s="37" t="s">
        <v>22</v>
      </c>
      <c r="D105" s="9">
        <v>5</v>
      </c>
      <c r="E105" s="9" t="s">
        <v>57</v>
      </c>
      <c r="F105" s="9" t="s">
        <v>9</v>
      </c>
      <c r="G105" s="9">
        <v>4</v>
      </c>
      <c r="H105" s="10">
        <v>20</v>
      </c>
      <c r="I105" s="11">
        <f>'LP Albalux'!I110</f>
        <v>8594</v>
      </c>
      <c r="J105" s="12">
        <f t="shared" si="14"/>
        <v>34376</v>
      </c>
      <c r="K105" s="57">
        <f t="shared" si="15"/>
        <v>0</v>
      </c>
      <c r="L105" s="56">
        <f t="shared" si="13"/>
        <v>0</v>
      </c>
    </row>
    <row r="106" spans="1:12" ht="15.75" x14ac:dyDescent="0.25">
      <c r="I106" s="104" t="s">
        <v>209</v>
      </c>
      <c r="J106" s="104"/>
      <c r="K106" s="60">
        <f>SUM(K98:K105)</f>
        <v>0</v>
      </c>
      <c r="L106" s="58">
        <f>SUM(L98:L105)</f>
        <v>0</v>
      </c>
    </row>
    <row r="108" spans="1:12" ht="31.5" x14ac:dyDescent="0.25">
      <c r="A108" s="76" t="s">
        <v>74</v>
      </c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</row>
    <row r="109" spans="1:12" ht="21" x14ac:dyDescent="0.25">
      <c r="A109" s="75" t="str">
        <f>A9</f>
        <v>Lista de Precios Rige desde 2 Mayo 2022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</row>
    <row r="110" spans="1:12" ht="15.75" thickBot="1" x14ac:dyDescent="0.3"/>
    <row r="111" spans="1:12" x14ac:dyDescent="0.25">
      <c r="A111" s="79" t="s">
        <v>113</v>
      </c>
      <c r="B111" s="49" t="s">
        <v>205</v>
      </c>
      <c r="C111" s="65" t="s">
        <v>2</v>
      </c>
      <c r="D111" s="69" t="s">
        <v>4</v>
      </c>
      <c r="E111" s="70"/>
      <c r="F111" s="73" t="s">
        <v>5</v>
      </c>
      <c r="G111" s="5" t="s">
        <v>58</v>
      </c>
      <c r="H111" s="5" t="s">
        <v>33</v>
      </c>
      <c r="I111" s="4" t="s">
        <v>1</v>
      </c>
      <c r="J111" s="4" t="s">
        <v>201</v>
      </c>
      <c r="K111" s="54" t="s">
        <v>203</v>
      </c>
      <c r="L111" s="55" t="s">
        <v>203</v>
      </c>
    </row>
    <row r="112" spans="1:12" ht="15.75" thickBot="1" x14ac:dyDescent="0.3">
      <c r="A112" s="80"/>
      <c r="B112" s="50" t="s">
        <v>206</v>
      </c>
      <c r="C112" s="66"/>
      <c r="D112" s="71"/>
      <c r="E112" s="72"/>
      <c r="F112" s="74"/>
      <c r="G112" s="6" t="s">
        <v>59</v>
      </c>
      <c r="H112" s="6" t="s">
        <v>59</v>
      </c>
      <c r="I112" s="6" t="s">
        <v>6</v>
      </c>
      <c r="J112" s="6" t="s">
        <v>202</v>
      </c>
      <c r="K112" s="51" t="s">
        <v>204</v>
      </c>
      <c r="L112" s="52" t="s">
        <v>0</v>
      </c>
    </row>
    <row r="113" spans="1:12" x14ac:dyDescent="0.25">
      <c r="A113" s="41" t="s">
        <v>151</v>
      </c>
      <c r="B113" s="110"/>
      <c r="C113" s="39" t="s">
        <v>93</v>
      </c>
      <c r="D113" s="13">
        <v>4</v>
      </c>
      <c r="E113" s="13" t="s">
        <v>55</v>
      </c>
      <c r="F113" s="13" t="s">
        <v>9</v>
      </c>
      <c r="G113" s="13">
        <v>4</v>
      </c>
      <c r="H113" s="14">
        <v>24</v>
      </c>
      <c r="I113" s="11">
        <f>'LP Albalux'!I118</f>
        <v>1927</v>
      </c>
      <c r="J113" s="12">
        <f>I113*G113</f>
        <v>7708</v>
      </c>
      <c r="K113" s="57">
        <f>J113*B113</f>
        <v>0</v>
      </c>
      <c r="L113" s="56">
        <f t="shared" ref="L113:L115" si="16">H113*B113</f>
        <v>0</v>
      </c>
    </row>
    <row r="114" spans="1:12" x14ac:dyDescent="0.25">
      <c r="A114" s="38" t="s">
        <v>152</v>
      </c>
      <c r="B114" s="109"/>
      <c r="C114" s="37" t="s">
        <v>92</v>
      </c>
      <c r="D114" s="9">
        <v>1</v>
      </c>
      <c r="E114" s="9" t="s">
        <v>55</v>
      </c>
      <c r="F114" s="9" t="s">
        <v>9</v>
      </c>
      <c r="G114" s="9">
        <v>20</v>
      </c>
      <c r="H114" s="10">
        <v>12</v>
      </c>
      <c r="I114" s="11">
        <f>'LP Albalux'!I119</f>
        <v>703</v>
      </c>
      <c r="J114" s="12">
        <f t="shared" ref="J114:J115" si="17">I114*G114</f>
        <v>14060</v>
      </c>
      <c r="K114" s="57">
        <f t="shared" ref="K114:K115" si="18">J114*B114</f>
        <v>0</v>
      </c>
      <c r="L114" s="56">
        <f t="shared" si="16"/>
        <v>0</v>
      </c>
    </row>
    <row r="115" spans="1:12" x14ac:dyDescent="0.25">
      <c r="A115" s="38" t="s">
        <v>153</v>
      </c>
      <c r="B115" s="109"/>
      <c r="C115" s="37" t="s">
        <v>94</v>
      </c>
      <c r="D115" s="9">
        <v>2</v>
      </c>
      <c r="E115" s="9" t="s">
        <v>54</v>
      </c>
      <c r="F115" s="9" t="s">
        <v>9</v>
      </c>
      <c r="G115" s="9">
        <v>12</v>
      </c>
      <c r="H115" s="10">
        <v>24</v>
      </c>
      <c r="I115" s="11">
        <f>'LP Albalux'!I120</f>
        <v>1156</v>
      </c>
      <c r="J115" s="12">
        <f t="shared" si="17"/>
        <v>13872</v>
      </c>
      <c r="K115" s="57">
        <f t="shared" si="18"/>
        <v>0</v>
      </c>
      <c r="L115" s="56">
        <f t="shared" si="16"/>
        <v>0</v>
      </c>
    </row>
    <row r="116" spans="1:12" ht="15.75" x14ac:dyDescent="0.25">
      <c r="C116" s="20"/>
      <c r="D116" s="20"/>
      <c r="E116" s="20"/>
      <c r="F116" s="20"/>
      <c r="G116" s="20"/>
      <c r="H116" s="21"/>
      <c r="I116" s="104" t="s">
        <v>209</v>
      </c>
      <c r="J116" s="104"/>
      <c r="K116" s="60">
        <f>SUM(K113:K115)</f>
        <v>0</v>
      </c>
      <c r="L116" s="58">
        <f>SUM(L113:L115)</f>
        <v>0</v>
      </c>
    </row>
    <row r="117" spans="1:12" x14ac:dyDescent="0.25">
      <c r="C117" s="20"/>
      <c r="D117" s="20"/>
      <c r="E117" s="20"/>
      <c r="F117" s="20"/>
      <c r="G117" s="20"/>
      <c r="H117" s="21"/>
      <c r="I117" s="25"/>
      <c r="J117" s="22"/>
    </row>
    <row r="118" spans="1:12" ht="31.5" x14ac:dyDescent="0.25">
      <c r="A118" s="76" t="s">
        <v>75</v>
      </c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</row>
    <row r="119" spans="1:12" ht="21" x14ac:dyDescent="0.25">
      <c r="A119" s="75" t="str">
        <f>A9</f>
        <v>Lista de Precios Rige desde 2 Mayo 2022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</row>
    <row r="120" spans="1:12" ht="15.75" thickBot="1" x14ac:dyDescent="0.3"/>
    <row r="121" spans="1:12" x14ac:dyDescent="0.25">
      <c r="A121" s="94" t="s">
        <v>113</v>
      </c>
      <c r="B121" s="49" t="s">
        <v>205</v>
      </c>
      <c r="C121" s="67" t="s">
        <v>2</v>
      </c>
      <c r="D121" s="69" t="s">
        <v>4</v>
      </c>
      <c r="E121" s="70"/>
      <c r="F121" s="73" t="s">
        <v>5</v>
      </c>
      <c r="G121" s="5" t="s">
        <v>58</v>
      </c>
      <c r="H121" s="5" t="s">
        <v>33</v>
      </c>
      <c r="I121" s="4" t="s">
        <v>1</v>
      </c>
      <c r="J121" s="4" t="s">
        <v>201</v>
      </c>
      <c r="K121" s="54" t="s">
        <v>203</v>
      </c>
      <c r="L121" s="55" t="s">
        <v>203</v>
      </c>
    </row>
    <row r="122" spans="1:12" ht="15.75" thickBot="1" x14ac:dyDescent="0.3">
      <c r="A122" s="95"/>
      <c r="B122" s="50" t="s">
        <v>206</v>
      </c>
      <c r="C122" s="68"/>
      <c r="D122" s="71"/>
      <c r="E122" s="72"/>
      <c r="F122" s="74"/>
      <c r="G122" s="6" t="s">
        <v>59</v>
      </c>
      <c r="H122" s="6" t="s">
        <v>59</v>
      </c>
      <c r="I122" s="6" t="s">
        <v>6</v>
      </c>
      <c r="J122" s="6" t="s">
        <v>202</v>
      </c>
      <c r="K122" s="51" t="s">
        <v>204</v>
      </c>
      <c r="L122" s="52" t="s">
        <v>0</v>
      </c>
    </row>
    <row r="123" spans="1:12" x14ac:dyDescent="0.25">
      <c r="A123" s="41" t="s">
        <v>154</v>
      </c>
      <c r="B123" s="111"/>
      <c r="C123" s="13" t="s">
        <v>35</v>
      </c>
      <c r="D123" s="13">
        <v>5</v>
      </c>
      <c r="E123" s="13" t="s">
        <v>57</v>
      </c>
      <c r="F123" s="13" t="s">
        <v>9</v>
      </c>
      <c r="G123" s="13">
        <v>4</v>
      </c>
      <c r="H123" s="14">
        <v>20</v>
      </c>
      <c r="I123" s="11">
        <f>'LP Albalux'!I128</f>
        <v>4955</v>
      </c>
      <c r="J123" s="12">
        <f>I123*G123</f>
        <v>19820</v>
      </c>
      <c r="K123" s="57">
        <f>J123*B123</f>
        <v>0</v>
      </c>
      <c r="L123" s="56">
        <f t="shared" ref="L123:L128" si="19">H123*B123</f>
        <v>0</v>
      </c>
    </row>
    <row r="124" spans="1:12" x14ac:dyDescent="0.25">
      <c r="A124" s="38" t="s">
        <v>155</v>
      </c>
      <c r="B124" s="112"/>
      <c r="C124" s="9" t="s">
        <v>43</v>
      </c>
      <c r="D124" s="9">
        <v>5</v>
      </c>
      <c r="E124" s="9" t="s">
        <v>55</v>
      </c>
      <c r="F124" s="9" t="s">
        <v>9</v>
      </c>
      <c r="G124" s="9">
        <v>4</v>
      </c>
      <c r="H124" s="10">
        <v>20</v>
      </c>
      <c r="I124" s="11">
        <f>'LP Albalux'!I129</f>
        <v>2882</v>
      </c>
      <c r="J124" s="12">
        <f t="shared" ref="J124:J129" si="20">I124*G124</f>
        <v>11528</v>
      </c>
      <c r="K124" s="57">
        <f t="shared" ref="K124:K129" si="21">J124*B124</f>
        <v>0</v>
      </c>
      <c r="L124" s="56">
        <f t="shared" si="19"/>
        <v>0</v>
      </c>
    </row>
    <row r="125" spans="1:12" x14ac:dyDescent="0.25">
      <c r="A125" s="38" t="s">
        <v>156</v>
      </c>
      <c r="B125" s="112"/>
      <c r="C125" s="9" t="s">
        <v>37</v>
      </c>
      <c r="D125" s="9">
        <v>1</v>
      </c>
      <c r="E125" s="9" t="s">
        <v>56</v>
      </c>
      <c r="F125" s="9" t="s">
        <v>39</v>
      </c>
      <c r="G125" s="9">
        <v>20</v>
      </c>
      <c r="H125" s="10">
        <v>20</v>
      </c>
      <c r="I125" s="11">
        <f>'LP Albalux'!I130</f>
        <v>5548</v>
      </c>
      <c r="J125" s="12">
        <f t="shared" si="20"/>
        <v>110960</v>
      </c>
      <c r="K125" s="57">
        <f t="shared" si="21"/>
        <v>0</v>
      </c>
      <c r="L125" s="56">
        <f t="shared" si="19"/>
        <v>0</v>
      </c>
    </row>
    <row r="126" spans="1:12" x14ac:dyDescent="0.25">
      <c r="A126" s="38" t="s">
        <v>157</v>
      </c>
      <c r="B126" s="112"/>
      <c r="C126" s="9" t="s">
        <v>40</v>
      </c>
      <c r="D126" s="9">
        <v>1</v>
      </c>
      <c r="E126" s="9" t="s">
        <v>54</v>
      </c>
      <c r="F126" s="9" t="s">
        <v>39</v>
      </c>
      <c r="G126" s="9">
        <v>20</v>
      </c>
      <c r="H126" s="10">
        <v>20</v>
      </c>
      <c r="I126" s="11">
        <f>'LP Albalux'!I131</f>
        <v>4905</v>
      </c>
      <c r="J126" s="12">
        <f t="shared" si="20"/>
        <v>98100</v>
      </c>
      <c r="K126" s="57">
        <f t="shared" si="21"/>
        <v>0</v>
      </c>
      <c r="L126" s="56">
        <f t="shared" si="19"/>
        <v>0</v>
      </c>
    </row>
    <row r="127" spans="1:12" x14ac:dyDescent="0.25">
      <c r="A127" s="38" t="s">
        <v>158</v>
      </c>
      <c r="B127" s="112"/>
      <c r="C127" s="9" t="s">
        <v>41</v>
      </c>
      <c r="D127" s="9">
        <v>1</v>
      </c>
      <c r="E127" s="9" t="s">
        <v>54</v>
      </c>
      <c r="F127" s="9" t="s">
        <v>39</v>
      </c>
      <c r="G127" s="9">
        <v>17</v>
      </c>
      <c r="H127" s="10">
        <v>17</v>
      </c>
      <c r="I127" s="11">
        <f>'LP Albalux'!I132</f>
        <v>1095</v>
      </c>
      <c r="J127" s="12">
        <f t="shared" si="20"/>
        <v>18615</v>
      </c>
      <c r="K127" s="57">
        <f t="shared" si="21"/>
        <v>0</v>
      </c>
      <c r="L127" s="56">
        <f t="shared" si="19"/>
        <v>0</v>
      </c>
    </row>
    <row r="128" spans="1:12" x14ac:dyDescent="0.25">
      <c r="A128" s="38" t="s">
        <v>159</v>
      </c>
      <c r="B128" s="112"/>
      <c r="C128" s="9" t="s">
        <v>44</v>
      </c>
      <c r="D128" s="9">
        <v>5.8</v>
      </c>
      <c r="E128" s="9" t="s">
        <v>55</v>
      </c>
      <c r="F128" s="9" t="s">
        <v>9</v>
      </c>
      <c r="G128" s="9">
        <v>4</v>
      </c>
      <c r="H128" s="10">
        <v>23.2</v>
      </c>
      <c r="I128" s="11">
        <f>'LP Albalux'!I133</f>
        <v>4549</v>
      </c>
      <c r="J128" s="12">
        <f t="shared" si="20"/>
        <v>18196</v>
      </c>
      <c r="K128" s="57">
        <f t="shared" si="21"/>
        <v>0</v>
      </c>
      <c r="L128" s="56">
        <f t="shared" si="19"/>
        <v>0</v>
      </c>
    </row>
    <row r="129" spans="1:12" x14ac:dyDescent="0.25">
      <c r="A129" s="38" t="s">
        <v>160</v>
      </c>
      <c r="B129" s="111"/>
      <c r="C129" s="13" t="s">
        <v>44</v>
      </c>
      <c r="D129" s="13">
        <v>23.2</v>
      </c>
      <c r="E129" s="13" t="s">
        <v>55</v>
      </c>
      <c r="F129" s="13" t="s">
        <v>9</v>
      </c>
      <c r="G129" s="13">
        <v>1</v>
      </c>
      <c r="H129" s="14">
        <v>23.2</v>
      </c>
      <c r="I129" s="11">
        <f>'LP Albalux'!I134</f>
        <v>18100</v>
      </c>
      <c r="J129" s="12">
        <f t="shared" si="20"/>
        <v>18100</v>
      </c>
      <c r="K129" s="57">
        <f t="shared" si="21"/>
        <v>0</v>
      </c>
      <c r="L129" s="56">
        <f>H129*B129</f>
        <v>0</v>
      </c>
    </row>
    <row r="130" spans="1:12" ht="15.75" x14ac:dyDescent="0.25">
      <c r="C130" s="20"/>
      <c r="D130" s="20"/>
      <c r="E130" s="20"/>
      <c r="F130" s="20"/>
      <c r="G130" s="20"/>
      <c r="H130" s="21"/>
      <c r="I130" s="104" t="s">
        <v>209</v>
      </c>
      <c r="J130" s="104"/>
      <c r="K130" s="60">
        <f>SUM(K123:K129)</f>
        <v>0</v>
      </c>
      <c r="L130" s="58">
        <f>SUM(L123:L129)</f>
        <v>0</v>
      </c>
    </row>
    <row r="131" spans="1:12" x14ac:dyDescent="0.25">
      <c r="C131" s="20"/>
      <c r="D131" s="20"/>
      <c r="E131" s="20"/>
      <c r="F131" s="20"/>
      <c r="G131" s="20"/>
      <c r="H131" s="21"/>
      <c r="I131" s="25"/>
      <c r="J131" s="22"/>
    </row>
    <row r="132" spans="1:12" x14ac:dyDescent="0.25">
      <c r="C132" s="20"/>
      <c r="D132" s="20"/>
      <c r="E132" s="20"/>
      <c r="F132" s="20"/>
      <c r="G132" s="20"/>
      <c r="H132" s="21"/>
      <c r="I132" s="25"/>
      <c r="J132" s="22"/>
    </row>
    <row r="133" spans="1:12" ht="31.5" x14ac:dyDescent="0.25">
      <c r="A133" s="96" t="s">
        <v>76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</row>
    <row r="134" spans="1:12" ht="21" x14ac:dyDescent="0.25">
      <c r="A134" s="97" t="str">
        <f>A9</f>
        <v>Lista de Precios Rige desde 2 Mayo 2022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</row>
    <row r="135" spans="1:12" ht="15.75" thickBot="1" x14ac:dyDescent="0.3"/>
    <row r="136" spans="1:12" x14ac:dyDescent="0.25">
      <c r="A136" s="79" t="s">
        <v>113</v>
      </c>
      <c r="B136" s="49" t="s">
        <v>205</v>
      </c>
      <c r="C136" s="65" t="s">
        <v>2</v>
      </c>
      <c r="D136" s="69" t="s">
        <v>4</v>
      </c>
      <c r="E136" s="70"/>
      <c r="F136" s="73" t="s">
        <v>5</v>
      </c>
      <c r="G136" s="5" t="s">
        <v>58</v>
      </c>
      <c r="H136" s="5" t="s">
        <v>33</v>
      </c>
      <c r="I136" s="4" t="s">
        <v>1</v>
      </c>
      <c r="J136" s="4" t="s">
        <v>201</v>
      </c>
      <c r="K136" s="54" t="s">
        <v>203</v>
      </c>
      <c r="L136" s="55" t="s">
        <v>203</v>
      </c>
    </row>
    <row r="137" spans="1:12" ht="15.75" thickBot="1" x14ac:dyDescent="0.3">
      <c r="A137" s="80"/>
      <c r="B137" s="50" t="s">
        <v>206</v>
      </c>
      <c r="C137" s="66"/>
      <c r="D137" s="71"/>
      <c r="E137" s="72"/>
      <c r="F137" s="74"/>
      <c r="G137" s="6" t="s">
        <v>59</v>
      </c>
      <c r="H137" s="6" t="s">
        <v>59</v>
      </c>
      <c r="I137" s="6" t="s">
        <v>6</v>
      </c>
      <c r="J137" s="6" t="s">
        <v>202</v>
      </c>
      <c r="K137" s="51" t="s">
        <v>204</v>
      </c>
      <c r="L137" s="52" t="s">
        <v>0</v>
      </c>
    </row>
    <row r="138" spans="1:12" x14ac:dyDescent="0.25">
      <c r="A138" s="41" t="s">
        <v>161</v>
      </c>
      <c r="B138" s="110"/>
      <c r="C138" s="37" t="s">
        <v>51</v>
      </c>
      <c r="D138" s="9">
        <v>5</v>
      </c>
      <c r="E138" s="9" t="s">
        <v>57</v>
      </c>
      <c r="F138" s="9" t="s">
        <v>9</v>
      </c>
      <c r="G138" s="9">
        <v>4</v>
      </c>
      <c r="H138" s="10">
        <v>20</v>
      </c>
      <c r="I138" s="11">
        <f>'LP Albalux'!I151</f>
        <v>3060</v>
      </c>
      <c r="J138" s="12">
        <f>I138*G138</f>
        <v>12240</v>
      </c>
      <c r="K138" s="57">
        <f>J138*B138</f>
        <v>0</v>
      </c>
      <c r="L138" s="56">
        <f t="shared" ref="L138:L143" si="22">H138*B138</f>
        <v>0</v>
      </c>
    </row>
    <row r="139" spans="1:12" x14ac:dyDescent="0.25">
      <c r="A139" s="38" t="s">
        <v>162</v>
      </c>
      <c r="B139" s="109"/>
      <c r="C139" s="37" t="s">
        <v>51</v>
      </c>
      <c r="D139" s="9">
        <v>20</v>
      </c>
      <c r="E139" s="9" t="s">
        <v>57</v>
      </c>
      <c r="F139" s="9" t="s">
        <v>9</v>
      </c>
      <c r="G139" s="9">
        <v>1</v>
      </c>
      <c r="H139" s="10">
        <v>20</v>
      </c>
      <c r="I139" s="11">
        <f>'LP Albalux'!I152</f>
        <v>11719</v>
      </c>
      <c r="J139" s="12">
        <f t="shared" ref="J139:J143" si="23">I139*G139</f>
        <v>11719</v>
      </c>
      <c r="K139" s="57">
        <f t="shared" ref="K139:K143" si="24">J139*B139</f>
        <v>0</v>
      </c>
      <c r="L139" s="56">
        <f t="shared" si="22"/>
        <v>0</v>
      </c>
    </row>
    <row r="140" spans="1:12" x14ac:dyDescent="0.25">
      <c r="A140" s="38" t="s">
        <v>163</v>
      </c>
      <c r="B140" s="109"/>
      <c r="C140" s="37" t="s">
        <v>49</v>
      </c>
      <c r="D140" s="9">
        <v>1</v>
      </c>
      <c r="E140" s="9" t="s">
        <v>56</v>
      </c>
      <c r="F140" s="9" t="s">
        <v>10</v>
      </c>
      <c r="G140" s="9">
        <v>8</v>
      </c>
      <c r="H140" s="10">
        <v>8</v>
      </c>
      <c r="I140" s="11">
        <f>'LP Albalux'!I153</f>
        <v>1445</v>
      </c>
      <c r="J140" s="12">
        <f t="shared" si="23"/>
        <v>11560</v>
      </c>
      <c r="K140" s="57">
        <f t="shared" si="24"/>
        <v>0</v>
      </c>
      <c r="L140" s="56">
        <f t="shared" si="22"/>
        <v>0</v>
      </c>
    </row>
    <row r="141" spans="1:12" x14ac:dyDescent="0.25">
      <c r="A141" s="38" t="s">
        <v>164</v>
      </c>
      <c r="B141" s="110"/>
      <c r="C141" s="39" t="s">
        <v>49</v>
      </c>
      <c r="D141" s="13">
        <v>5</v>
      </c>
      <c r="E141" s="13" t="s">
        <v>57</v>
      </c>
      <c r="F141" s="13" t="s">
        <v>9</v>
      </c>
      <c r="G141" s="13">
        <v>4</v>
      </c>
      <c r="H141" s="14">
        <v>20</v>
      </c>
      <c r="I141" s="11">
        <f>'LP Albalux'!I154</f>
        <v>3638</v>
      </c>
      <c r="J141" s="12">
        <f t="shared" si="23"/>
        <v>14552</v>
      </c>
      <c r="K141" s="57">
        <f t="shared" si="24"/>
        <v>0</v>
      </c>
      <c r="L141" s="56">
        <f t="shared" si="22"/>
        <v>0</v>
      </c>
    </row>
    <row r="142" spans="1:12" x14ac:dyDescent="0.25">
      <c r="A142" s="38" t="s">
        <v>165</v>
      </c>
      <c r="B142" s="109"/>
      <c r="C142" s="37" t="s">
        <v>49</v>
      </c>
      <c r="D142" s="9">
        <v>20</v>
      </c>
      <c r="E142" s="9" t="s">
        <v>57</v>
      </c>
      <c r="F142" s="9" t="s">
        <v>9</v>
      </c>
      <c r="G142" s="9">
        <v>1</v>
      </c>
      <c r="H142" s="10">
        <v>20</v>
      </c>
      <c r="I142" s="11">
        <f>'LP Albalux'!I155</f>
        <v>16704</v>
      </c>
      <c r="J142" s="12">
        <f t="shared" si="23"/>
        <v>16704</v>
      </c>
      <c r="K142" s="57">
        <f t="shared" si="24"/>
        <v>0</v>
      </c>
      <c r="L142" s="56">
        <f t="shared" si="22"/>
        <v>0</v>
      </c>
    </row>
    <row r="143" spans="1:12" x14ac:dyDescent="0.25">
      <c r="A143" s="38" t="s">
        <v>166</v>
      </c>
      <c r="B143" s="109"/>
      <c r="C143" s="40" t="s">
        <v>61</v>
      </c>
      <c r="D143" s="16">
        <v>5</v>
      </c>
      <c r="E143" s="15" t="s">
        <v>57</v>
      </c>
      <c r="F143" s="15" t="s">
        <v>9</v>
      </c>
      <c r="G143" s="16">
        <v>4</v>
      </c>
      <c r="H143" s="17">
        <v>20</v>
      </c>
      <c r="I143" s="11">
        <f>'LP Albalux'!I156</f>
        <v>1041</v>
      </c>
      <c r="J143" s="12">
        <f t="shared" si="23"/>
        <v>4164</v>
      </c>
      <c r="K143" s="57">
        <f t="shared" si="24"/>
        <v>0</v>
      </c>
      <c r="L143" s="56">
        <f t="shared" si="22"/>
        <v>0</v>
      </c>
    </row>
    <row r="144" spans="1:12" ht="15.75" x14ac:dyDescent="0.25">
      <c r="C144" s="27"/>
      <c r="D144" s="28"/>
      <c r="E144" s="27"/>
      <c r="F144" s="27"/>
      <c r="G144" s="28"/>
      <c r="H144" s="29"/>
      <c r="I144" s="104" t="s">
        <v>209</v>
      </c>
      <c r="J144" s="104"/>
      <c r="K144" s="60">
        <f>SUM(K138:K143)</f>
        <v>0</v>
      </c>
      <c r="L144" s="58">
        <f>SUM(L138:L143)</f>
        <v>0</v>
      </c>
    </row>
    <row r="145" spans="1:12" x14ac:dyDescent="0.25">
      <c r="C145" s="27"/>
      <c r="D145" s="28"/>
      <c r="E145" s="27"/>
      <c r="F145" s="27"/>
      <c r="G145" s="28"/>
      <c r="H145" s="29"/>
      <c r="I145" s="25"/>
      <c r="J145" s="22"/>
    </row>
    <row r="146" spans="1:12" ht="31.5" x14ac:dyDescent="0.25">
      <c r="A146" s="98" t="s">
        <v>100</v>
      </c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</row>
    <row r="147" spans="1:12" ht="21" x14ac:dyDescent="0.25">
      <c r="A147" s="99" t="str">
        <f>A9</f>
        <v>Lista de Precios Rige desde 2 Mayo 2022</v>
      </c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</row>
    <row r="148" spans="1:12" ht="15.75" thickBot="1" x14ac:dyDescent="0.3"/>
    <row r="149" spans="1:12" x14ac:dyDescent="0.25">
      <c r="A149" s="79" t="s">
        <v>113</v>
      </c>
      <c r="B149" s="49" t="s">
        <v>205</v>
      </c>
      <c r="C149" s="65" t="s">
        <v>2</v>
      </c>
      <c r="D149" s="69" t="s">
        <v>4</v>
      </c>
      <c r="E149" s="70"/>
      <c r="F149" s="73" t="s">
        <v>5</v>
      </c>
      <c r="G149" s="5" t="s">
        <v>58</v>
      </c>
      <c r="H149" s="5" t="s">
        <v>33</v>
      </c>
      <c r="I149" s="31" t="s">
        <v>1</v>
      </c>
      <c r="J149" s="4" t="s">
        <v>201</v>
      </c>
      <c r="K149" s="54" t="s">
        <v>203</v>
      </c>
      <c r="L149" s="55" t="s">
        <v>203</v>
      </c>
    </row>
    <row r="150" spans="1:12" ht="15.75" thickBot="1" x14ac:dyDescent="0.3">
      <c r="A150" s="80"/>
      <c r="B150" s="50" t="s">
        <v>206</v>
      </c>
      <c r="C150" s="66"/>
      <c r="D150" s="71"/>
      <c r="E150" s="72"/>
      <c r="F150" s="74"/>
      <c r="G150" s="6" t="s">
        <v>59</v>
      </c>
      <c r="H150" s="6" t="s">
        <v>59</v>
      </c>
      <c r="I150" s="32" t="s">
        <v>104</v>
      </c>
      <c r="J150" s="6" t="s">
        <v>202</v>
      </c>
      <c r="K150" s="51" t="s">
        <v>204</v>
      </c>
      <c r="L150" s="52" t="s">
        <v>0</v>
      </c>
    </row>
    <row r="151" spans="1:12" x14ac:dyDescent="0.25">
      <c r="A151" s="38" t="s">
        <v>167</v>
      </c>
      <c r="B151" s="109"/>
      <c r="C151" s="37" t="s">
        <v>101</v>
      </c>
      <c r="D151" s="9">
        <v>5</v>
      </c>
      <c r="E151" s="9" t="s">
        <v>57</v>
      </c>
      <c r="F151" s="9" t="s">
        <v>9</v>
      </c>
      <c r="G151" s="9">
        <v>4</v>
      </c>
      <c r="H151" s="10">
        <v>20</v>
      </c>
      <c r="I151" s="33">
        <f>'LP Albalux'!I164</f>
        <v>7302</v>
      </c>
      <c r="J151" s="12">
        <f t="shared" ref="J151:J153" si="25">I151*G151</f>
        <v>29208</v>
      </c>
      <c r="K151" s="57">
        <f t="shared" ref="K151:K153" si="26">J151*B151</f>
        <v>0</v>
      </c>
      <c r="L151" s="56">
        <f t="shared" ref="L151:L153" si="27">H151*B151</f>
        <v>0</v>
      </c>
    </row>
    <row r="152" spans="1:12" x14ac:dyDescent="0.25">
      <c r="A152" s="38" t="s">
        <v>138</v>
      </c>
      <c r="B152" s="109"/>
      <c r="C152" s="37" t="s">
        <v>87</v>
      </c>
      <c r="D152" s="9">
        <v>5</v>
      </c>
      <c r="E152" s="9" t="s">
        <v>57</v>
      </c>
      <c r="F152" s="9" t="s">
        <v>9</v>
      </c>
      <c r="G152" s="9">
        <v>4</v>
      </c>
      <c r="H152" s="10">
        <v>20</v>
      </c>
      <c r="I152" s="33">
        <f>'LP Albalux'!I165</f>
        <v>6361</v>
      </c>
      <c r="J152" s="12">
        <f t="shared" si="25"/>
        <v>25444</v>
      </c>
      <c r="K152" s="57">
        <f t="shared" si="26"/>
        <v>0</v>
      </c>
      <c r="L152" s="56">
        <f t="shared" si="27"/>
        <v>0</v>
      </c>
    </row>
    <row r="153" spans="1:12" x14ac:dyDescent="0.25">
      <c r="A153" s="38" t="s">
        <v>214</v>
      </c>
      <c r="B153" s="109"/>
      <c r="C153" s="37" t="s">
        <v>215</v>
      </c>
      <c r="D153" s="9">
        <v>20</v>
      </c>
      <c r="E153" s="9" t="s">
        <v>57</v>
      </c>
      <c r="F153" s="9" t="s">
        <v>216</v>
      </c>
      <c r="G153" s="9">
        <v>1</v>
      </c>
      <c r="H153" s="10">
        <v>20</v>
      </c>
      <c r="I153" s="33">
        <v>22655</v>
      </c>
      <c r="J153" s="12">
        <f t="shared" si="25"/>
        <v>22655</v>
      </c>
      <c r="K153" s="57">
        <f t="shared" si="26"/>
        <v>0</v>
      </c>
      <c r="L153" s="56">
        <f t="shared" si="27"/>
        <v>0</v>
      </c>
    </row>
    <row r="154" spans="1:12" ht="15.75" x14ac:dyDescent="0.25">
      <c r="I154" s="104" t="s">
        <v>209</v>
      </c>
      <c r="J154" s="104"/>
      <c r="K154" s="60">
        <f>SUM(K151:K153)</f>
        <v>0</v>
      </c>
      <c r="L154" s="58">
        <f>SUM(L151:L153)</f>
        <v>0</v>
      </c>
    </row>
    <row r="156" spans="1:12" x14ac:dyDescent="0.25">
      <c r="H156" s="100" t="s">
        <v>210</v>
      </c>
      <c r="I156" s="100"/>
      <c r="J156" s="100"/>
      <c r="K156" s="61">
        <f>K28+K40+K50+K66+K91+K106+K116+K130+K144+K154</f>
        <v>0</v>
      </c>
      <c r="L156" s="63" t="s">
        <v>213</v>
      </c>
    </row>
    <row r="157" spans="1:12" x14ac:dyDescent="0.25">
      <c r="H157" s="100" t="s">
        <v>211</v>
      </c>
      <c r="I157" s="100"/>
      <c r="J157" s="100"/>
      <c r="K157" s="61">
        <f>K156*19/100</f>
        <v>0</v>
      </c>
      <c r="L157" s="102">
        <f>L28+L40+L50+L66+L91+L106+L116+L130+L144+L154</f>
        <v>0</v>
      </c>
    </row>
    <row r="158" spans="1:12" ht="17.25" x14ac:dyDescent="0.3">
      <c r="C158" s="23"/>
      <c r="D158" s="23"/>
      <c r="E158" s="23"/>
      <c r="F158" s="23"/>
      <c r="G158" s="23"/>
      <c r="H158" s="101" t="s">
        <v>212</v>
      </c>
      <c r="I158" s="101"/>
      <c r="J158" s="101"/>
      <c r="K158" s="62">
        <f>SUM(K156:K157)</f>
        <v>0</v>
      </c>
      <c r="L158" s="103"/>
    </row>
    <row r="159" spans="1:12" x14ac:dyDescent="0.25">
      <c r="C159" s="23"/>
      <c r="D159" s="23"/>
      <c r="E159" s="23"/>
      <c r="F159" s="23"/>
      <c r="G159" s="23"/>
      <c r="H159" s="23"/>
      <c r="I159" s="23"/>
      <c r="J159" s="23"/>
    </row>
    <row r="160" spans="1:12" x14ac:dyDescent="0.25">
      <c r="C160" s="23"/>
      <c r="D160" s="23"/>
      <c r="E160" s="23"/>
      <c r="F160" s="23"/>
      <c r="G160" s="23"/>
      <c r="H160" s="23"/>
      <c r="I160" s="23"/>
      <c r="J160" s="23"/>
    </row>
    <row r="161" spans="3:10" x14ac:dyDescent="0.25">
      <c r="C161" s="23"/>
      <c r="D161" s="23"/>
      <c r="E161" s="23"/>
      <c r="F161" s="23"/>
      <c r="G161" s="23"/>
      <c r="H161" s="23"/>
      <c r="I161" s="23"/>
      <c r="J161" s="23"/>
    </row>
    <row r="162" spans="3:10" x14ac:dyDescent="0.25">
      <c r="C162" s="23"/>
      <c r="D162" s="23"/>
      <c r="E162" s="23"/>
      <c r="F162" s="23"/>
      <c r="G162" s="23"/>
      <c r="H162" s="23"/>
      <c r="I162" s="23"/>
      <c r="J162" s="23"/>
    </row>
    <row r="163" spans="3:10" x14ac:dyDescent="0.25">
      <c r="C163" s="23"/>
      <c r="D163" s="23"/>
      <c r="E163" s="23"/>
      <c r="F163" s="23"/>
      <c r="G163" s="23"/>
      <c r="H163" s="23"/>
      <c r="I163" s="23"/>
      <c r="J163" s="23"/>
    </row>
    <row r="164" spans="3:10" ht="15.75" x14ac:dyDescent="0.25">
      <c r="C164" s="34"/>
      <c r="D164" s="34"/>
      <c r="E164" s="34"/>
      <c r="F164" s="34"/>
      <c r="G164" s="34"/>
      <c r="H164" s="34"/>
      <c r="I164" s="34"/>
      <c r="J164" s="34"/>
    </row>
    <row r="165" spans="3:10" ht="15.75" x14ac:dyDescent="0.25">
      <c r="C165" s="35"/>
      <c r="D165" s="35"/>
      <c r="E165" s="35"/>
      <c r="F165" s="35"/>
      <c r="G165" s="35"/>
      <c r="H165" s="35"/>
      <c r="I165" s="35"/>
      <c r="J165" s="35"/>
    </row>
    <row r="166" spans="3:10" x14ac:dyDescent="0.25">
      <c r="C166" s="23"/>
      <c r="D166" s="23"/>
      <c r="E166" s="23"/>
      <c r="F166" s="23"/>
      <c r="G166" s="23"/>
      <c r="H166" s="23"/>
      <c r="I166" s="23"/>
      <c r="J166" s="23"/>
    </row>
    <row r="167" spans="3:10" x14ac:dyDescent="0.25">
      <c r="C167" s="23"/>
      <c r="D167" s="23"/>
      <c r="E167" s="23"/>
      <c r="F167" s="23"/>
      <c r="G167" s="23"/>
      <c r="H167" s="23"/>
      <c r="I167" s="23"/>
      <c r="J167" s="23"/>
    </row>
    <row r="168" spans="3:10" x14ac:dyDescent="0.25">
      <c r="C168" s="23"/>
      <c r="D168" s="23"/>
      <c r="E168" s="23"/>
      <c r="F168" s="23"/>
      <c r="G168" s="23"/>
      <c r="H168" s="23"/>
      <c r="I168" s="23"/>
      <c r="J168" s="23"/>
    </row>
    <row r="169" spans="3:10" x14ac:dyDescent="0.25">
      <c r="C169" s="23"/>
      <c r="D169" s="23"/>
      <c r="E169" s="23"/>
      <c r="F169" s="23"/>
      <c r="G169" s="23"/>
      <c r="H169" s="23"/>
      <c r="I169" s="23"/>
      <c r="J169" s="23"/>
    </row>
    <row r="170" spans="3:10" x14ac:dyDescent="0.25">
      <c r="C170" s="23"/>
      <c r="D170" s="23"/>
      <c r="E170" s="23"/>
      <c r="F170" s="23"/>
      <c r="G170" s="23"/>
      <c r="H170" s="23"/>
      <c r="I170" s="23"/>
      <c r="J170" s="23"/>
    </row>
    <row r="179" spans="3:10" x14ac:dyDescent="0.25">
      <c r="C179" s="2"/>
      <c r="D179" s="2"/>
      <c r="E179" s="2"/>
      <c r="F179" s="2"/>
      <c r="G179" s="2"/>
      <c r="H179" s="2"/>
      <c r="I179" s="2"/>
      <c r="J179" s="2"/>
    </row>
  </sheetData>
  <sheetProtection algorithmName="SHA-512" hashValue="cAjfO0KAwzGnhi7gvQyOSq8G+ivXKG+Wqw0Ct4maN7bTFTys89+LzAuIbECAAK1qeGbhdlGOk/rxbc6pq9uqlA==" saltValue="j7Q0IeXsdWfygYq1e0UZ8g==" spinCount="100000" sheet="1" objects="1" scenarios="1"/>
  <mergeCells count="83">
    <mergeCell ref="A109:L109"/>
    <mergeCell ref="A108:L108"/>
    <mergeCell ref="A96:A97"/>
    <mergeCell ref="C96:C97"/>
    <mergeCell ref="D96:E97"/>
    <mergeCell ref="F96:F97"/>
    <mergeCell ref="I106:J106"/>
    <mergeCell ref="A119:L119"/>
    <mergeCell ref="A118:L118"/>
    <mergeCell ref="I116:J116"/>
    <mergeCell ref="A111:A112"/>
    <mergeCell ref="C111:C112"/>
    <mergeCell ref="D111:E112"/>
    <mergeCell ref="F111:F112"/>
    <mergeCell ref="D149:E150"/>
    <mergeCell ref="F149:F150"/>
    <mergeCell ref="A147:L147"/>
    <mergeCell ref="A121:A122"/>
    <mergeCell ref="C121:C122"/>
    <mergeCell ref="D121:E122"/>
    <mergeCell ref="F121:F122"/>
    <mergeCell ref="I66:J66"/>
    <mergeCell ref="I91:J91"/>
    <mergeCell ref="D3:F3"/>
    <mergeCell ref="G3:L3"/>
    <mergeCell ref="E4:H4"/>
    <mergeCell ref="J4:L4"/>
    <mergeCell ref="K6:L7"/>
    <mergeCell ref="D6:J7"/>
    <mergeCell ref="A43:L43"/>
    <mergeCell ref="A33:A34"/>
    <mergeCell ref="C33:C34"/>
    <mergeCell ref="D33:E34"/>
    <mergeCell ref="F33:F34"/>
    <mergeCell ref="A31:L31"/>
    <mergeCell ref="A30:L30"/>
    <mergeCell ref="A6:C7"/>
    <mergeCell ref="A94:L94"/>
    <mergeCell ref="A93:L93"/>
    <mergeCell ref="A69:L69"/>
    <mergeCell ref="A68:L68"/>
    <mergeCell ref="A71:A72"/>
    <mergeCell ref="C71:C72"/>
    <mergeCell ref="D71:E72"/>
    <mergeCell ref="F71:F72"/>
    <mergeCell ref="A55:A56"/>
    <mergeCell ref="C55:C56"/>
    <mergeCell ref="D55:E56"/>
    <mergeCell ref="F55:F56"/>
    <mergeCell ref="A1:C4"/>
    <mergeCell ref="D1:L1"/>
    <mergeCell ref="I28:J28"/>
    <mergeCell ref="I40:J40"/>
    <mergeCell ref="I50:J50"/>
    <mergeCell ref="A12:A13"/>
    <mergeCell ref="C12:C13"/>
    <mergeCell ref="D12:E13"/>
    <mergeCell ref="F12:F13"/>
    <mergeCell ref="A9:L9"/>
    <mergeCell ref="A8:L8"/>
    <mergeCell ref="A46:A47"/>
    <mergeCell ref="C46:C47"/>
    <mergeCell ref="D46:E47"/>
    <mergeCell ref="F46:F47"/>
    <mergeCell ref="A53:L53"/>
    <mergeCell ref="A44:L44"/>
    <mergeCell ref="A52:L52"/>
    <mergeCell ref="H156:J156"/>
    <mergeCell ref="H157:J157"/>
    <mergeCell ref="H158:J158"/>
    <mergeCell ref="L157:L158"/>
    <mergeCell ref="I130:J130"/>
    <mergeCell ref="I144:J144"/>
    <mergeCell ref="I154:J154"/>
    <mergeCell ref="A146:L146"/>
    <mergeCell ref="A136:A137"/>
    <mergeCell ref="C136:C137"/>
    <mergeCell ref="D136:E137"/>
    <mergeCell ref="F136:F137"/>
    <mergeCell ref="A133:L133"/>
    <mergeCell ref="A134:L134"/>
    <mergeCell ref="A149:A150"/>
    <mergeCell ref="C149:C150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LP Albalux</vt:lpstr>
      <vt:lpstr>PEDIDO</vt:lpstr>
      <vt:lpstr>'LP Albalux'!Área_de_impresión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Salazar</dc:creator>
  <cp:lastModifiedBy>Jose Gutierrez</cp:lastModifiedBy>
  <cp:lastPrinted>2022-05-05T20:15:37Z</cp:lastPrinted>
  <dcterms:created xsi:type="dcterms:W3CDTF">2014-10-27T20:37:01Z</dcterms:created>
  <dcterms:modified xsi:type="dcterms:W3CDTF">2023-11-24T15:11:23Z</dcterms:modified>
</cp:coreProperties>
</file>